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3715" windowHeight="9840"/>
  </bookViews>
  <sheets>
    <sheet name="MODE D'EMPLOI- REM" sheetId="6" r:id="rId1"/>
    <sheet name="calculateur 2009-2012 tx rentab" sheetId="4" r:id="rId2"/>
  </sheets>
  <definedNames>
    <definedName name="_xlnm.Print_Area" localSheetId="1">'calculateur 2009-2012 tx rentab'!$A$1:$H$47</definedName>
    <definedName name="_xlnm.Print_Area" localSheetId="0">'MODE D''EMPLOI- REM'!$A$1:$K$88</definedName>
  </definedNames>
  <calcPr calcId="145621" concurrentCalc="0"/>
</workbook>
</file>

<file path=xl/calcChain.xml><?xml version="1.0" encoding="utf-8"?>
<calcChain xmlns="http://schemas.openxmlformats.org/spreadsheetml/2006/main">
  <c r="C19" i="4" l="1"/>
  <c r="H12" i="4"/>
  <c r="C40" i="4"/>
  <c r="C13" i="4"/>
  <c r="C20" i="4"/>
  <c r="C25" i="4"/>
  <c r="H25" i="4"/>
  <c r="C43" i="4"/>
  <c r="H6" i="4"/>
  <c r="C37" i="4"/>
  <c r="C11" i="4"/>
  <c r="H19" i="4"/>
  <c r="C42" i="4"/>
  <c r="C18" i="4"/>
  <c r="H18" i="4"/>
  <c r="C41" i="4"/>
  <c r="H11" i="4"/>
  <c r="C39" i="4"/>
  <c r="H7" i="4"/>
  <c r="C38" i="4"/>
  <c r="H5" i="4"/>
  <c r="C36" i="4"/>
  <c r="C22" i="4"/>
  <c r="C32" i="4"/>
  <c r="C31" i="4"/>
  <c r="C21" i="4"/>
  <c r="C29" i="4"/>
  <c r="C28" i="4"/>
  <c r="C26" i="4"/>
  <c r="C23" i="4"/>
</calcChain>
</file>

<file path=xl/sharedStrings.xml><?xml version="1.0" encoding="utf-8"?>
<sst xmlns="http://schemas.openxmlformats.org/spreadsheetml/2006/main" count="200" uniqueCount="188">
  <si>
    <t>Kwh produit /an</t>
  </si>
  <si>
    <t>Données à introduire ( case en jaune)</t>
  </si>
  <si>
    <t>Tx rentabilité annuel</t>
  </si>
  <si>
    <t>A  REMPLIR</t>
  </si>
  <si>
    <t>PRIX DU KWC  TVAC</t>
  </si>
  <si>
    <t>%  tva : introduire le nombre (le format est  %)</t>
  </si>
  <si>
    <t xml:space="preserve"> </t>
  </si>
  <si>
    <t>1)</t>
  </si>
  <si>
    <t>2)</t>
  </si>
  <si>
    <t>3)</t>
  </si>
  <si>
    <t>4)</t>
  </si>
  <si>
    <t>5)</t>
  </si>
  <si>
    <t>6)</t>
  </si>
  <si>
    <t>7)</t>
  </si>
  <si>
    <t>8)</t>
  </si>
  <si>
    <t>total 1 an   CV/ €</t>
  </si>
  <si>
    <t>total 10 ans CV/€</t>
  </si>
  <si>
    <t>total 15 ans CV/€</t>
  </si>
  <si>
    <t>ecart 5 ans  CV/€</t>
  </si>
  <si>
    <t>Revenus CV 10 ans -  investissement TVAC  €</t>
  </si>
  <si>
    <t>Revenus CV 15 ans -  investissement TVAC €</t>
  </si>
  <si>
    <t xml:space="preserve">%  Amortissement investissement  </t>
  </si>
  <si>
    <t>Jacques RULMONT</t>
  </si>
  <si>
    <t>Réf</t>
  </si>
  <si>
    <r>
      <t xml:space="preserve">UNIQUEMENT </t>
    </r>
    <r>
      <rPr>
        <b/>
        <u/>
        <sz val="14"/>
        <color theme="1"/>
        <rFont val="Calibri"/>
        <family val="2"/>
        <scheme val="minor"/>
      </rPr>
      <t>SITES 2009 à   +- mai 2012</t>
    </r>
    <r>
      <rPr>
        <b/>
        <sz val="14"/>
        <color theme="1"/>
        <rFont val="Calibri"/>
        <family val="2"/>
        <scheme val="minor"/>
      </rPr>
      <t>: N° SITE</t>
    </r>
  </si>
  <si>
    <t>REMARQUES</t>
  </si>
  <si>
    <t>DATE OFFICIELLE CWAPE POUR  INSTALLATION PV</t>
  </si>
  <si>
    <t xml:space="preserve">CALCULATEUR  RENTABILITE CV  SOLWATT </t>
  </si>
  <si>
    <t>Si plusieurs factures/an  : faire addition  HORS TVA</t>
  </si>
  <si>
    <t>éphémère Ministre Nollet de mettre le prix garantie ELIA à 40€/cv)</t>
  </si>
  <si>
    <t>théoriques à l'investissement qui pourraient ne plus correspondre à la réalité de terrain actuel.</t>
  </si>
  <si>
    <r>
      <t xml:space="preserve">est déjà à disposition </t>
    </r>
    <r>
      <rPr>
        <b/>
        <sz val="18"/>
        <color theme="1"/>
        <rFont val="Calibri"/>
        <family val="2"/>
        <scheme val="minor"/>
      </rPr>
      <t>à la Cwape /  GRD  / Ministère RW  DG04 dans le cadre prime PV</t>
    </r>
    <r>
      <rPr>
        <sz val="18"/>
        <color theme="1"/>
        <rFont val="Calibri"/>
        <family val="2"/>
        <scheme val="minor"/>
      </rPr>
      <t>?</t>
    </r>
  </si>
  <si>
    <t>simulation possible non forfaitaire (voir points 2.1 et  2.2 ci-dessous</t>
  </si>
  <si>
    <r>
      <rPr>
        <b/>
        <sz val="14"/>
        <color theme="1"/>
        <rFont val="Calibri"/>
        <family val="2"/>
        <scheme val="minor"/>
      </rPr>
      <t>Nbre kwc</t>
    </r>
    <r>
      <rPr>
        <sz val="14"/>
        <color theme="1"/>
        <rFont val="Calibri"/>
        <family val="2"/>
        <scheme val="minor"/>
      </rPr>
      <t xml:space="preserve"> :  voir votre dossier  ou via extranet :</t>
    </r>
  </si>
  <si>
    <t>Si plusieurs années : un calcul par année</t>
  </si>
  <si>
    <r>
      <t xml:space="preserve">fACTURE(s)  </t>
    </r>
    <r>
      <rPr>
        <b/>
        <u/>
        <sz val="14"/>
        <color theme="1"/>
        <rFont val="Calibri"/>
        <family val="2"/>
        <scheme val="minor"/>
      </rPr>
      <t>HORS  TVA</t>
    </r>
  </si>
  <si>
    <r>
      <t xml:space="preserve">kwh/an par kwh (par défaut) </t>
    </r>
    <r>
      <rPr>
        <b/>
        <u/>
        <sz val="14"/>
        <color theme="1"/>
        <rFont val="Calibri"/>
        <family val="2"/>
        <scheme val="minor"/>
      </rPr>
      <t>précision demandée  à la Cwape</t>
    </r>
  </si>
  <si>
    <r>
      <t xml:space="preserve">prix cv ( par défaut) </t>
    </r>
    <r>
      <rPr>
        <b/>
        <u/>
        <sz val="14"/>
        <color theme="1"/>
        <rFont val="Calibri"/>
        <family val="2"/>
        <scheme val="minor"/>
      </rPr>
      <t>précision demandée à la Cwape</t>
    </r>
  </si>
  <si>
    <t>CALCULS</t>
  </si>
  <si>
    <t>Renseignements administratifs</t>
  </si>
  <si>
    <t>n° site</t>
  </si>
  <si>
    <t>Dossier n°:</t>
  </si>
  <si>
    <t>Caractéristiques techniques</t>
  </si>
  <si>
    <t>Unité</t>
  </si>
  <si>
    <t>Unité 1</t>
  </si>
  <si>
    <t>Propriétaire</t>
  </si>
  <si>
    <t>x</t>
  </si>
  <si>
    <t>Pe_inst_i</t>
  </si>
  <si>
    <t>Puissance crête</t>
  </si>
  <si>
    <t>Pend_i</t>
  </si>
  <si>
    <t>Puissance nette</t>
  </si>
  <si>
    <t>Relevé initial</t>
  </si>
  <si>
    <t>Système solaire</t>
  </si>
  <si>
    <t>Orientation</t>
  </si>
  <si>
    <t>Inclinaison</t>
  </si>
  <si>
    <t xml:space="preserve">2009 / </t>
  </si>
  <si>
    <t>1/01/20109</t>
  </si>
  <si>
    <t>Faites OK  pour endregistrer un fichier type "excel" avec les lignes suivantes</t>
  </si>
  <si>
    <r>
      <t>Menu " Sites de Production",</t>
    </r>
    <r>
      <rPr>
        <b/>
        <u/>
        <sz val="12"/>
        <color theme="1"/>
        <rFont val="Calibri"/>
        <family val="2"/>
        <scheme val="minor"/>
      </rPr>
      <t xml:space="preserve"> clic "Relevés pour octroi"</t>
    </r>
    <r>
      <rPr>
        <b/>
        <sz val="12"/>
        <color theme="1"/>
        <rFont val="Calibri"/>
        <family val="2"/>
        <scheme val="minor"/>
      </rPr>
      <t xml:space="preserve">,  </t>
    </r>
    <r>
      <rPr>
        <b/>
        <u/>
        <sz val="12"/>
        <color theme="1"/>
        <rFont val="Calibri"/>
        <family val="2"/>
        <scheme val="minor"/>
      </rPr>
      <t>colonne "calcul"</t>
    </r>
    <r>
      <rPr>
        <b/>
        <sz val="12"/>
        <color theme="1"/>
        <rFont val="Calibri"/>
        <family val="2"/>
        <scheme val="minor"/>
      </rPr>
      <t xml:space="preserve"> : </t>
    </r>
    <r>
      <rPr>
        <b/>
        <u/>
        <sz val="12"/>
        <color theme="1"/>
        <rFont val="Calibri"/>
        <family val="2"/>
        <scheme val="minor"/>
      </rPr>
      <t>clic ouvrir</t>
    </r>
  </si>
  <si>
    <t>Nbre CV  par kwc  (jusque 5 Kwc=  7cv/ de 5 à 10 kwc = 5 cv (CALCULE)</t>
  </si>
  <si>
    <t>Coût TVAC  ( CALCULE)</t>
  </si>
  <si>
    <t>renseignement demandé dossier Cwape?</t>
  </si>
  <si>
    <t>Orientation/ inclinaison / copie des factures ont fait l'objet à l'époque d'au moins 2 dossiers.</t>
  </si>
  <si>
    <t>Pourquoi ces redondances en informations vérifiées et contrôlées depuis pratiquement 10 ans ?</t>
  </si>
  <si>
    <t>Informatiquement, la Cwape a toutes les données informatiques pour communiquer le taux de rentabilité .</t>
  </si>
  <si>
    <t>coût effectif : cellule calculée et protégée</t>
  </si>
  <si>
    <r>
      <rPr>
        <b/>
        <sz val="14"/>
        <color theme="1"/>
        <rFont val="Calibri"/>
        <family val="2"/>
        <scheme val="minor"/>
      </rPr>
      <t>voir ligne 8</t>
    </r>
    <r>
      <rPr>
        <sz val="14"/>
        <color theme="1"/>
        <rFont val="Calibri"/>
        <family val="2"/>
        <scheme val="minor"/>
      </rPr>
      <t xml:space="preserve"> du fichier excel téléchargé sur extranet en "relevé pour octroi"</t>
    </r>
  </si>
  <si>
    <r>
      <rPr>
        <b/>
        <sz val="14"/>
        <color theme="1"/>
        <rFont val="Calibri"/>
        <family val="2"/>
        <scheme val="minor"/>
      </rPr>
      <t>voir ligne 23</t>
    </r>
    <r>
      <rPr>
        <sz val="14"/>
        <color theme="1"/>
        <rFont val="Calibri"/>
        <family val="2"/>
        <scheme val="minor"/>
      </rPr>
      <t xml:space="preserve"> du fichier excel téléchargé sur extranet en "relevé pour octroi"</t>
    </r>
  </si>
  <si>
    <r>
      <rPr>
        <b/>
        <sz val="14"/>
        <color theme="1"/>
        <rFont val="Calibri"/>
        <family val="2"/>
        <scheme val="minor"/>
      </rPr>
      <t>voir ligne 21</t>
    </r>
    <r>
      <rPr>
        <sz val="14"/>
        <color theme="1"/>
        <rFont val="Calibri"/>
        <family val="2"/>
        <scheme val="minor"/>
      </rPr>
      <t xml:space="preserve"> du fichier excel téléchargé sur extranet en "relevé pour octroi"</t>
    </r>
  </si>
  <si>
    <t>Nbre cv/an</t>
  </si>
  <si>
    <t>En effet , nous demandons à la Cwape précisions et requêtes sur les points suivants:</t>
  </si>
  <si>
    <t xml:space="preserve">A RECOPIER </t>
  </si>
  <si>
    <t>FORMULAIRE CER</t>
  </si>
  <si>
    <t xml:space="preserve">RESULTATS recopiés automatiquement à retranscrire </t>
  </si>
  <si>
    <t>9)</t>
  </si>
  <si>
    <t>Site de production</t>
  </si>
  <si>
    <t>Date officielle d'installation PV  / an</t>
  </si>
  <si>
    <r>
      <t xml:space="preserve">Production  </t>
    </r>
    <r>
      <rPr>
        <b/>
        <sz val="14"/>
        <color theme="1"/>
        <rFont val="Calibri"/>
        <family val="2"/>
        <scheme val="minor"/>
      </rPr>
      <t>kwh</t>
    </r>
    <r>
      <rPr>
        <sz val="14"/>
        <color theme="1"/>
        <rFont val="Calibri"/>
        <family val="2"/>
        <scheme val="minor"/>
      </rPr>
      <t xml:space="preserve"> /an </t>
    </r>
  </si>
  <si>
    <r>
      <t>Nbre</t>
    </r>
    <r>
      <rPr>
        <b/>
        <sz val="14"/>
        <color theme="1"/>
        <rFont val="Calibri"/>
        <family val="2"/>
        <scheme val="minor"/>
      </rPr>
      <t xml:space="preserve"> CV théorique /an </t>
    </r>
    <r>
      <rPr>
        <sz val="14"/>
        <color theme="1"/>
        <rFont val="Calibri"/>
        <family val="2"/>
        <scheme val="minor"/>
      </rPr>
      <t xml:space="preserve"> par kwc  installés</t>
    </r>
  </si>
  <si>
    <r>
      <t xml:space="preserve">Coût </t>
    </r>
    <r>
      <rPr>
        <b/>
        <sz val="14"/>
        <color theme="1"/>
        <rFont val="Calibri"/>
        <family val="2"/>
        <scheme val="minor"/>
      </rPr>
      <t>effecti</t>
    </r>
    <r>
      <rPr>
        <sz val="14"/>
        <color theme="1"/>
        <rFont val="Calibri"/>
        <family val="2"/>
        <scheme val="minor"/>
      </rPr>
      <t>f  installation sous statut privé/professionnel</t>
    </r>
  </si>
  <si>
    <r>
      <rPr>
        <b/>
        <sz val="14"/>
        <color theme="1"/>
        <rFont val="Calibri"/>
        <family val="2"/>
        <scheme val="minor"/>
      </rPr>
      <t>Taux de rendement/an</t>
    </r>
    <r>
      <rPr>
        <sz val="14"/>
        <color theme="1"/>
        <rFont val="Calibri"/>
        <family val="2"/>
        <scheme val="minor"/>
      </rPr>
      <t xml:space="preserve">  investissement  </t>
    </r>
    <r>
      <rPr>
        <b/>
        <i/>
        <u/>
        <sz val="14"/>
        <color theme="1"/>
        <rFont val="Calibri"/>
        <family val="2"/>
        <scheme val="minor"/>
      </rPr>
      <t>en l'an 1 de l'installation</t>
    </r>
  </si>
  <si>
    <t>REM :  PROGRAMME EXCEL :  FREE de  COPYRIGHT ouvert  à toute collaboration constructive ……</t>
  </si>
  <si>
    <t>ADRESSE MAIL</t>
  </si>
  <si>
    <t>@</t>
  </si>
  <si>
    <t>adresse mail</t>
  </si>
  <si>
    <t>CER  SPRL</t>
  </si>
  <si>
    <t>CALCULATEUR  RENTABILITE CV  SOLWATT  sites 2009  à +- mai 2012</t>
  </si>
  <si>
    <t>un arrêté Région Wallonne devrait fixer le taux de rentabilité maximum</t>
  </si>
  <si>
    <t>le taux de rentabilité maximum est fixé à 7%</t>
  </si>
  <si>
    <t>sites 2008 :</t>
  </si>
  <si>
    <t xml:space="preserve">sites 2009 : </t>
  </si>
  <si>
    <t>sites 2010 à +- mai 2012 :</t>
  </si>
  <si>
    <t>( onglet mode d'emploi)</t>
  </si>
  <si>
    <t>Non problématique si inférieur à 7% sous réserve REMARQUES</t>
  </si>
  <si>
    <r>
      <t xml:space="preserve">Pour remplir  les cases </t>
    </r>
    <r>
      <rPr>
        <b/>
        <u/>
        <sz val="18"/>
        <color theme="1"/>
        <rFont val="Calibri"/>
        <family val="2"/>
        <scheme val="minor"/>
      </rPr>
      <t>colonne C</t>
    </r>
    <r>
      <rPr>
        <b/>
        <sz val="18"/>
        <color theme="1"/>
        <rFont val="Calibri"/>
        <family val="2"/>
        <scheme val="minor"/>
      </rPr>
      <t xml:space="preserve">  VIA VOTRE EXTRANET :</t>
    </r>
  </si>
  <si>
    <t xml:space="preserve">N° LIGNE du fichier excel enregistré </t>
  </si>
  <si>
    <t>report colonne C</t>
  </si>
  <si>
    <t>ligne 4</t>
  </si>
  <si>
    <t>ligne 11</t>
  </si>
  <si>
    <t>ligne 6</t>
  </si>
  <si>
    <t>Fixe non intégré  etc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</si>
  <si>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</si>
  <si>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</si>
  <si>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</si>
  <si>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</si>
  <si>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</si>
  <si>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</si>
  <si>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</si>
  <si>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</si>
  <si>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</si>
  <si>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</si>
  <si>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</si>
  <si>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</si>
  <si>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</si>
  <si>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</si>
  <si>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3) REMARQUES :</t>
  </si>
  <si>
    <t xml:space="preserve"> après réponse Cwape / Ministre Energie RW</t>
  </si>
  <si>
    <t xml:space="preserve">Pour tous ceux qui ont bénéficié d'une prime à la DG04 , montant facture(s) a dû être informatisé </t>
  </si>
  <si>
    <t xml:space="preserve">1) CONTEXTE  : supression ou rétablissement 5 ans  CV  PV SOLWATT </t>
  </si>
  <si>
    <r>
      <rPr>
        <b/>
        <u/>
        <sz val="16"/>
        <color theme="1"/>
        <rFont val="Calibri"/>
        <family val="2"/>
        <scheme val="minor"/>
      </rPr>
      <t>Conseil</t>
    </r>
    <r>
      <rPr>
        <u/>
        <sz val="16"/>
        <color theme="1"/>
        <rFont val="Calibri"/>
        <family val="2"/>
        <scheme val="minor"/>
      </rPr>
      <t>:</t>
    </r>
    <r>
      <rPr>
        <sz val="16"/>
        <color theme="1"/>
        <rFont val="Calibri"/>
        <family val="2"/>
        <scheme val="minor"/>
      </rPr>
      <t xml:space="preserve"> ne pas trop se précipiter pour remplir le dossier Cwape où beaucoup d'éléments sont non précisés</t>
    </r>
  </si>
  <si>
    <t>NB : les données 7 et 8 sont paramétrées par défaut et demande confirmation et précisions des autorités.</t>
  </si>
  <si>
    <r>
      <rPr>
        <i/>
        <u/>
        <sz val="16"/>
        <color theme="1"/>
        <rFont val="Calibri"/>
        <family val="2"/>
        <scheme val="minor"/>
      </rPr>
      <t>Ces cellules ne sont pas protégées</t>
    </r>
    <r>
      <rPr>
        <sz val="16"/>
        <color theme="1"/>
        <rFont val="Calibri"/>
        <family val="2"/>
        <scheme val="minor"/>
      </rPr>
      <t>, car les Kwh produits par kwc sont variables pour chacun ainsi que le prix du CV</t>
    </r>
  </si>
  <si>
    <r>
      <rPr>
        <b/>
        <u/>
        <sz val="18"/>
        <color theme="1"/>
        <rFont val="Calibri"/>
        <family val="2"/>
        <scheme val="minor"/>
      </rPr>
      <t xml:space="preserve">Etape 1 </t>
    </r>
    <r>
      <rPr>
        <sz val="16"/>
        <color theme="1"/>
        <rFont val="Calibri"/>
        <family val="2"/>
        <scheme val="minor"/>
      </rPr>
      <t xml:space="preserve">: récoltez les informations en </t>
    </r>
    <r>
      <rPr>
        <b/>
        <sz val="16"/>
        <color theme="1"/>
        <rFont val="Calibri"/>
        <family val="2"/>
        <scheme val="minor"/>
      </rPr>
      <t>colonne  C</t>
    </r>
    <r>
      <rPr>
        <sz val="16"/>
        <color theme="1"/>
        <rFont val="Calibri"/>
        <family val="2"/>
        <scheme val="minor"/>
      </rPr>
      <t xml:space="preserve"> pour les </t>
    </r>
    <r>
      <rPr>
        <b/>
        <sz val="16"/>
        <color theme="1"/>
        <rFont val="Calibri"/>
        <family val="2"/>
        <scheme val="minor"/>
      </rPr>
      <t>6 données à inscrire</t>
    </r>
    <r>
      <rPr>
        <sz val="16"/>
        <color theme="1"/>
        <rFont val="Calibri"/>
        <family val="2"/>
        <scheme val="minor"/>
      </rPr>
      <t xml:space="preserve">  dont la référence est reprise en colonne A</t>
    </r>
  </si>
  <si>
    <t>- imprimer la feuille de calcul pour votre dossier personnel</t>
  </si>
  <si>
    <t>Toutes les cellules de commentaires et de calcul sont verrouillées/non masquées hormis celles d'encodage (8 cellules)</t>
  </si>
  <si>
    <r>
      <t>Etape 2 :</t>
    </r>
    <r>
      <rPr>
        <sz val="16"/>
        <color theme="1"/>
        <rFont val="Calibri"/>
        <family val="2"/>
        <scheme val="minor"/>
      </rPr>
      <t xml:space="preserve">  </t>
    </r>
    <r>
      <rPr>
        <b/>
        <u/>
        <sz val="18"/>
        <color theme="1"/>
        <rFont val="Calibri"/>
        <family val="2"/>
        <scheme val="minor"/>
      </rPr>
      <t xml:space="preserve">participer à notre rapport de synthèse  vis-à-vis de nos autorités </t>
    </r>
  </si>
  <si>
    <r>
      <rPr>
        <b/>
        <sz val="16"/>
        <color theme="1"/>
        <rFont val="Calibri"/>
        <family val="2"/>
        <scheme val="minor"/>
      </rPr>
      <t>NB : par mesure de confidentialité</t>
    </r>
    <r>
      <rPr>
        <sz val="16"/>
        <color theme="1"/>
        <rFont val="Calibri"/>
        <family val="2"/>
        <scheme val="minor"/>
      </rPr>
      <t>, 2 éléments ne feront pas partie de notre analyse : votre N° de site Cwape et adresse mail.</t>
    </r>
  </si>
  <si>
    <r>
      <t xml:space="preserve">Pour </t>
    </r>
    <r>
      <rPr>
        <b/>
        <u/>
        <sz val="14"/>
        <color theme="1"/>
        <rFont val="Calibri"/>
        <family val="2"/>
        <scheme val="minor"/>
      </rPr>
      <t>professionnels assujettis à la TVA , indiquer 0%  TVA</t>
    </r>
  </si>
  <si>
    <r>
      <t xml:space="preserve">rétablis à 5 ans sans formalités (+- 4% des sites concernés sur </t>
    </r>
    <r>
      <rPr>
        <b/>
        <sz val="16"/>
        <color theme="1"/>
        <rFont val="Calibri"/>
        <family val="2"/>
        <scheme val="minor"/>
      </rPr>
      <t>+- 80.000 producteurs</t>
    </r>
    <r>
      <rPr>
        <sz val="16"/>
        <color theme="1"/>
        <rFont val="Calibri"/>
        <family val="2"/>
        <scheme val="minor"/>
      </rPr>
      <t xml:space="preserve"> impactés)</t>
    </r>
  </si>
  <si>
    <t>NB :  ENSEMBLE  à 80.000 PROSUMERS  + Les AUTRES régimes, vous êtes 150.000  et en soi avec votre Famille et connaissances….</t>
  </si>
  <si>
    <t>Si unités 2-3… mettre un tx dépendant unité1 à calculer /(nous consulter)</t>
  </si>
  <si>
    <t>simulation possible(NB: à partir de 2013 les prix ont pu être:</t>
  </si>
  <si>
    <t xml:space="preserve">inférieur  à 65€; pour certains réel à 50€/cv( suite proposition </t>
  </si>
  <si>
    <t>clic  d'envoi</t>
  </si>
  <si>
    <t>ou contestables.</t>
  </si>
  <si>
    <r>
      <t>Une acceptation "en aveugle" est à déconseiller dans le contexte juridique actuel</t>
    </r>
    <r>
      <rPr>
        <b/>
        <sz val="16"/>
        <color theme="1"/>
        <rFont val="Calibri"/>
        <family val="2"/>
        <scheme val="minor"/>
      </rPr>
      <t xml:space="preserve"> où l'instabilité est encore la réalité.</t>
    </r>
  </si>
  <si>
    <t>Ces 6 données peuvent être reprises directement via votre dossier personnel et facture(s).</t>
  </si>
  <si>
    <t>https://www.compagnons-er.be/tx-rentabilite-cv-et-index/</t>
  </si>
  <si>
    <t>avec copie facture au dossier…!</t>
  </si>
  <si>
    <t>de 2009 à mai 2012, ne devraient-il pas faire l'objet d'un dossier similaire à ceux de "Solwatt"…?</t>
  </si>
  <si>
    <r>
      <rPr>
        <b/>
        <sz val="18"/>
        <color theme="1"/>
        <rFont val="Calibri"/>
        <family val="2"/>
        <scheme val="minor"/>
      </rPr>
      <t xml:space="preserve">Dans le même principe d'équité , les </t>
    </r>
    <r>
      <rPr>
        <b/>
        <u/>
        <sz val="18"/>
        <color theme="1"/>
        <rFont val="Calibri"/>
        <family val="2"/>
        <scheme val="minor"/>
      </rPr>
      <t>professionnels PV supérieurs à 10 Kwc</t>
    </r>
    <r>
      <rPr>
        <b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pour les investissements effectués</t>
    </r>
  </si>
  <si>
    <r>
      <rPr>
        <b/>
        <u/>
        <sz val="18"/>
        <color theme="1"/>
        <rFont val="Calibri"/>
        <family val="2"/>
        <scheme val="minor"/>
      </rPr>
      <t>de développement</t>
    </r>
    <r>
      <rPr>
        <sz val="18"/>
        <color theme="1"/>
        <rFont val="Calibri"/>
        <family val="2"/>
        <scheme val="minor"/>
      </rPr>
      <t xml:space="preserve">, qui en </t>
    </r>
    <r>
      <rPr>
        <b/>
        <sz val="18"/>
        <color theme="1"/>
        <rFont val="Calibri"/>
        <family val="2"/>
        <scheme val="minor"/>
      </rPr>
      <t xml:space="preserve">2009 ont bénéficié d'une prime de 95% de leur investissement PV , </t>
    </r>
  </si>
  <si>
    <t>Après avoir téléchargé notre fichier excel: enregistrer ce fichier sur votre ordinateur et marqué votre accord de téléchargement.</t>
  </si>
  <si>
    <r>
      <rPr>
        <b/>
        <sz val="16"/>
        <color theme="1"/>
        <rFont val="Calibri"/>
        <family val="2"/>
        <scheme val="minor"/>
      </rPr>
      <t>N'ayez pas de crainte quant à cet accord</t>
    </r>
    <r>
      <rPr>
        <sz val="16"/>
        <color theme="1"/>
        <rFont val="Calibri"/>
        <family val="2"/>
        <scheme val="minor"/>
      </rPr>
      <t xml:space="preserve">: notre site est sécurisé </t>
    </r>
    <r>
      <rPr>
        <b/>
        <u/>
        <sz val="16"/>
        <color theme="1"/>
        <rFont val="Calibri"/>
        <family val="2"/>
        <scheme val="minor"/>
      </rPr>
      <t>htttpS</t>
    </r>
  </si>
  <si>
    <t>ET  MAINTENANT …….   Onglet suivant ……</t>
  </si>
  <si>
    <r>
      <t xml:space="preserve"> RECAPITULATIF  RESULTATS  </t>
    </r>
    <r>
      <rPr>
        <b/>
        <i/>
        <sz val="18"/>
        <color theme="1"/>
        <rFont val="Calibri"/>
        <family val="2"/>
        <scheme val="minor"/>
      </rPr>
      <t>à recopier sur notre site internet</t>
    </r>
    <r>
      <rPr>
        <b/>
        <sz val="18"/>
        <color theme="1"/>
        <rFont val="Calibri"/>
        <family val="2"/>
        <scheme val="minor"/>
      </rPr>
      <t xml:space="preserve">  pour notre analyse de synthèse </t>
    </r>
  </si>
  <si>
    <t xml:space="preserve">via notre formulaire  statistique  au point 9 </t>
  </si>
  <si>
    <t xml:space="preserve">à recopier  </t>
  </si>
  <si>
    <t xml:space="preserve">respecter la virgule  </t>
  </si>
  <si>
    <r>
      <t xml:space="preserve">TAPER   </t>
    </r>
    <r>
      <rPr>
        <b/>
        <sz val="18"/>
        <color theme="1"/>
        <rFont val="Calibri"/>
        <family val="2"/>
        <scheme val="minor"/>
      </rPr>
      <t>ENTER</t>
    </r>
  </si>
  <si>
    <t xml:space="preserve">Nbre kWc </t>
  </si>
  <si>
    <r>
      <t xml:space="preserve">à recopier  dans le formulaire  </t>
    </r>
    <r>
      <rPr>
        <b/>
        <u/>
        <sz val="11"/>
        <color theme="1"/>
        <rFont val="Calibri"/>
        <family val="2"/>
        <scheme val="minor"/>
      </rPr>
      <t>SANS</t>
    </r>
    <r>
      <rPr>
        <b/>
        <u/>
        <sz val="14"/>
        <color theme="1"/>
        <rFont val="Calibri"/>
        <family val="2"/>
        <scheme val="minor"/>
      </rPr>
      <t xml:space="preserve"> FAIRE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"ENTER" </t>
    </r>
    <r>
      <rPr>
        <b/>
        <sz val="11"/>
        <color theme="1"/>
        <rFont val="Calibri"/>
        <family val="2"/>
        <scheme val="minor"/>
      </rPr>
      <t xml:space="preserve"> …</t>
    </r>
    <r>
      <rPr>
        <b/>
        <i/>
        <u/>
        <sz val="14"/>
        <color theme="1"/>
        <rFont val="Calibri"/>
        <family val="2"/>
        <scheme val="minor"/>
      </rPr>
      <t>seulement  au clic d'envoi  FINAL</t>
    </r>
  </si>
  <si>
    <t>COMPAGNONS ENERGIES RENOUVELABLES  SPRL     12/2/2019</t>
  </si>
  <si>
    <r>
      <t xml:space="preserve">Nous allons écrire dans ce sens aux autorités compétentes et espérons </t>
    </r>
    <r>
      <rPr>
        <b/>
        <u/>
        <sz val="16"/>
        <color theme="1"/>
        <rFont val="Calibri"/>
        <family val="2"/>
        <scheme val="minor"/>
      </rPr>
      <t>un lifting sérieux</t>
    </r>
    <r>
      <rPr>
        <sz val="16"/>
        <color theme="1"/>
        <rFont val="Calibri"/>
        <family val="2"/>
        <scheme val="minor"/>
      </rPr>
      <t xml:space="preserve"> du dossier actuel</t>
    </r>
  </si>
  <si>
    <r>
      <t xml:space="preserve">- recopier vos informations de résultats,  reprises du calculateur </t>
    </r>
    <r>
      <rPr>
        <b/>
        <sz val="16"/>
        <color theme="1"/>
        <rFont val="Calibri"/>
        <family val="2"/>
        <scheme val="minor"/>
      </rPr>
      <t xml:space="preserve">au point  9 (onglet suivant) , </t>
    </r>
    <r>
      <rPr>
        <sz val="16"/>
        <color theme="1"/>
        <rFont val="Calibri"/>
        <family val="2"/>
        <scheme val="minor"/>
      </rPr>
      <t>soit 8 recopies puis clic "ENVOI"</t>
    </r>
  </si>
  <si>
    <r>
      <t xml:space="preserve">vous êtes </t>
    </r>
    <r>
      <rPr>
        <b/>
        <u/>
        <sz val="14"/>
        <color theme="1"/>
        <rFont val="Calibri"/>
        <family val="2"/>
        <scheme val="minor"/>
      </rPr>
      <t>une réelle TASK-FORCE</t>
    </r>
    <r>
      <rPr>
        <b/>
        <sz val="14"/>
        <color theme="1"/>
        <rFont val="Calibri"/>
        <family val="2"/>
        <scheme val="minor"/>
      </rPr>
      <t>, qui logiquement devrait être écoutée.. !</t>
    </r>
  </si>
  <si>
    <r>
      <t xml:space="preserve">Si besoin... , </t>
    </r>
    <r>
      <rPr>
        <b/>
        <u/>
        <sz val="16"/>
        <color theme="1"/>
        <rFont val="Calibri"/>
        <family val="2"/>
        <scheme val="minor"/>
      </rPr>
      <t>en colonnes  I à O</t>
    </r>
    <r>
      <rPr>
        <sz val="16"/>
        <color theme="1"/>
        <rFont val="Calibri"/>
        <family val="2"/>
        <scheme val="minor"/>
      </rPr>
      <t>, il vous est possible à partir de votre extranet Cwape de recueillir 3 données via l'extranet:</t>
    </r>
  </si>
  <si>
    <t>clic …relevevé de production….colonne calcul…ouvrir (le dernier fichier excel octroyé)</t>
  </si>
  <si>
    <t>2) Mode d'emploi de notre  Calculateur excel (onglet suivant):</t>
  </si>
  <si>
    <r>
      <t>- aller sur notre page internet  sécurisée (http</t>
    </r>
    <r>
      <rPr>
        <b/>
        <sz val="16"/>
        <color theme="1"/>
        <rFont val="Calibri"/>
        <family val="2"/>
        <scheme val="minor"/>
      </rPr>
      <t>S) :</t>
    </r>
    <r>
      <rPr>
        <sz val="16"/>
        <color theme="1"/>
        <rFont val="Calibri"/>
        <family val="2"/>
        <scheme val="minor"/>
      </rPr>
      <t xml:space="preserve"> placez votre curseur sur htpps pour obtenir lien de notre formulaire:</t>
    </r>
  </si>
  <si>
    <t>qui a pu varier de 85€(Compagnons d'Eole) à 50€ (sous le Ministère Nollet en 2013)</t>
  </si>
  <si>
    <t>Notre "SIMULATION CER" actuelle  est indicative, SOUS RESERVE...  de précisions et modifications</t>
  </si>
  <si>
    <t>Prix garanti ou prix moyen pondéré à partir de l'historique extranet de chacun….</t>
  </si>
  <si>
    <r>
      <rPr>
        <b/>
        <sz val="18"/>
        <color theme="1"/>
        <rFont val="Calibri"/>
        <family val="2"/>
        <scheme val="minor"/>
      </rPr>
      <t>3.2</t>
    </r>
    <r>
      <rPr>
        <sz val="18"/>
        <color theme="1"/>
        <rFont val="Calibri"/>
        <family val="2"/>
        <scheme val="minor"/>
      </rPr>
      <t xml:space="preserve">) Quel est le standard moyen de production </t>
    </r>
    <r>
      <rPr>
        <b/>
        <u/>
        <sz val="18"/>
        <color theme="1"/>
        <rFont val="Calibri"/>
        <family val="2"/>
        <scheme val="minor"/>
      </rPr>
      <t>kwh par Kwc/an</t>
    </r>
    <r>
      <rPr>
        <sz val="18"/>
        <color theme="1"/>
        <rFont val="Calibri"/>
        <family val="2"/>
        <scheme val="minor"/>
      </rPr>
      <t xml:space="preserve">  repris par la Cwape ?</t>
    </r>
  </si>
  <si>
    <t>En 2008, on prenait la norme de 850 kwh/kwc ….quel est la norme de la Cwape ?</t>
  </si>
  <si>
    <t>Pour 2012, comment déterminer que l'on est ou non impacté? Consulter le dernier relevé…</t>
  </si>
  <si>
    <r>
      <t xml:space="preserve">En 2014, par convention secrète, la filière nucléaire a pu obtenir </t>
    </r>
    <r>
      <rPr>
        <b/>
        <sz val="18"/>
        <color theme="1"/>
        <rFont val="Calibri"/>
        <family val="2"/>
        <scheme val="minor"/>
      </rPr>
      <t>9,3% intangible</t>
    </r>
    <r>
      <rPr>
        <sz val="18"/>
        <color theme="1"/>
        <rFont val="Calibri"/>
        <family val="2"/>
        <scheme val="minor"/>
      </rPr>
      <t xml:space="preserve"> pour la centrale de Tihange 1…</t>
    </r>
  </si>
  <si>
    <r>
      <rPr>
        <b/>
        <sz val="18"/>
        <color theme="1"/>
        <rFont val="Calibri"/>
        <family val="2"/>
        <scheme val="minor"/>
      </rPr>
      <t xml:space="preserve">3.3) </t>
    </r>
    <r>
      <rPr>
        <sz val="18"/>
        <color theme="1"/>
        <rFont val="Calibri"/>
        <family val="2"/>
        <scheme val="minor"/>
      </rPr>
      <t xml:space="preserve">Comment a été fixé le taux de </t>
    </r>
    <r>
      <rPr>
        <b/>
        <sz val="18"/>
        <color theme="1"/>
        <rFont val="Calibri"/>
        <family val="2"/>
        <scheme val="minor"/>
      </rPr>
      <t>7%</t>
    </r>
    <r>
      <rPr>
        <sz val="18"/>
        <color theme="1"/>
        <rFont val="Calibri"/>
        <family val="2"/>
        <scheme val="minor"/>
      </rPr>
      <t xml:space="preserve"> (2010 à +- mai 2012) et quel est ou sera celui de 2009?</t>
    </r>
  </si>
  <si>
    <t>sans obligation de production minimale pendant une période de 10 ans.</t>
  </si>
  <si>
    <t>La loi énergétique est-elle différente selon que l'on est petit ou tout puissant….</t>
  </si>
  <si>
    <r>
      <t xml:space="preserve"> </t>
    </r>
    <r>
      <rPr>
        <b/>
        <sz val="18"/>
        <color theme="1"/>
        <rFont val="Calibri"/>
        <family val="2"/>
        <scheme val="minor"/>
      </rPr>
      <t>3.4</t>
    </r>
    <r>
      <rPr>
        <sz val="18"/>
        <color theme="1"/>
        <rFont val="Calibri"/>
        <family val="2"/>
        <scheme val="minor"/>
      </rPr>
      <t>) Les panneaux peuvent avoir subi des dépréciations de production après 10 ans par rapport à des calculs</t>
    </r>
  </si>
  <si>
    <t>Le calcul à des CV réels par producteur concerné permettrait de rectifier pour certains l'insuffisance de production.</t>
  </si>
  <si>
    <r>
      <t xml:space="preserve">3.5)  </t>
    </r>
    <r>
      <rPr>
        <sz val="18"/>
        <color theme="1"/>
        <rFont val="Calibri"/>
        <family val="2"/>
        <scheme val="minor"/>
      </rPr>
      <t>Les panneaux qui seraient avec une rentabilité EFFECTIVE,  supérieure au taux de la Cwape.</t>
    </r>
  </si>
  <si>
    <t>Il serait tout à fait anachronique de leur faire une annulation intégrale sur 5 ans.</t>
  </si>
  <si>
    <t>Il serait plutôt logique de leur accorder une période de 5 ans avec un nombre de CV/an correspondant au taux</t>
  </si>
  <si>
    <t>de rendement maximum déterminé par arrêté RW.</t>
  </si>
  <si>
    <r>
      <rPr>
        <b/>
        <sz val="18"/>
        <color theme="1"/>
        <rFont val="Calibri"/>
        <family val="2"/>
        <scheme val="minor"/>
      </rPr>
      <t xml:space="preserve">3.6) </t>
    </r>
    <r>
      <rPr>
        <sz val="18"/>
        <color theme="1"/>
        <rFont val="Calibri"/>
        <family val="2"/>
        <scheme val="minor"/>
      </rPr>
      <t>Ceux qui ont contracté un prêt "PV", devrait pouvoir ajouter le total des intérêts comme charge d'investissement.</t>
    </r>
  </si>
  <si>
    <r>
      <rPr>
        <b/>
        <sz val="18"/>
        <color theme="1"/>
        <rFont val="Calibri"/>
        <family val="2"/>
        <scheme val="minor"/>
      </rPr>
      <t>3.7</t>
    </r>
    <r>
      <rPr>
        <sz val="18"/>
        <color theme="1"/>
        <rFont val="Calibri"/>
        <family val="2"/>
        <scheme val="minor"/>
      </rPr>
      <t xml:space="preserve">) Pourquoi fournir des documents en annexe alors que le dossier du producteur </t>
    </r>
  </si>
  <si>
    <t>pour mars 2019.</t>
  </si>
  <si>
    <t>actuellement  toujours acquis à une durée de CV de 15 ans ?</t>
  </si>
  <si>
    <r>
      <t>Dans cette situation, c'est plutôt à la Cwape de démontrer "</t>
    </r>
    <r>
      <rPr>
        <b/>
        <u/>
        <sz val="18"/>
        <color theme="1"/>
        <rFont val="Calibri"/>
        <family val="2"/>
        <scheme val="minor"/>
      </rPr>
      <t>la charge de la preuve</t>
    </r>
    <r>
      <rPr>
        <b/>
        <sz val="18"/>
        <color theme="1"/>
        <rFont val="Calibri"/>
        <family val="2"/>
        <scheme val="minor"/>
      </rPr>
      <t xml:space="preserve">" d'un dépassement de taux </t>
    </r>
  </si>
  <si>
    <t>de rendement et d'en faire part au producteur….que la situation inverse actuelle…. !</t>
  </si>
  <si>
    <r>
      <t xml:space="preserve"> </t>
    </r>
    <r>
      <rPr>
        <b/>
        <sz val="18"/>
        <color theme="1"/>
        <rFont val="Calibri"/>
        <family val="2"/>
        <scheme val="minor"/>
      </rPr>
      <t>3.1)</t>
    </r>
    <r>
      <rPr>
        <sz val="18"/>
        <color theme="1"/>
        <rFont val="Calibri"/>
        <family val="2"/>
        <scheme val="minor"/>
      </rPr>
      <t xml:space="preserve"> Quel est prix moyen du CV que la cwape prend en considération ?</t>
    </r>
  </si>
  <si>
    <r>
      <rPr>
        <b/>
        <sz val="18"/>
        <color theme="1"/>
        <rFont val="Calibri"/>
        <family val="2"/>
        <scheme val="minor"/>
      </rPr>
      <t>3.9</t>
    </r>
    <r>
      <rPr>
        <sz val="18"/>
        <color theme="1"/>
        <rFont val="Calibri"/>
        <family val="2"/>
        <scheme val="minor"/>
      </rPr>
      <t>) Par mesure d'équité, la Région Wallonne/Cwape compte-t-elle revoir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u/>
        <sz val="18"/>
        <color theme="1"/>
        <rFont val="Calibri"/>
        <family val="2"/>
        <scheme val="minor"/>
      </rPr>
      <t>la durée CV des intercommunales</t>
    </r>
  </si>
  <si>
    <r>
      <t xml:space="preserve">3.8) </t>
    </r>
    <r>
      <rPr>
        <b/>
        <u/>
        <sz val="18"/>
        <color theme="1"/>
        <rFont val="Calibri"/>
        <family val="2"/>
        <scheme val="minor"/>
      </rPr>
      <t xml:space="preserve">Suggestion </t>
    </r>
    <r>
      <rPr>
        <b/>
        <sz val="18"/>
        <color theme="1"/>
        <rFont val="Calibri"/>
        <family val="2"/>
        <scheme val="minor"/>
      </rPr>
      <t>:</t>
    </r>
  </si>
  <si>
    <t>dont le total des unités sont inférieures à  X Kwc …..</t>
  </si>
  <si>
    <t>pourquoi ne pas prévoir un relevé annuel plutôt que trimestriel pour les installations</t>
  </si>
  <si>
    <t>Pour désorgorger temporairement le marché CV et rendre une meilleure inter-activité à l'extranet,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</si>
</sst>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_ ;\-#,##0\ "/>
    <numFmt numFmtId="165" formatCode="#,##0.00_ ;\-#,##0.00\ "/>
    <numFmt numFmtId="166" formatCode="&quot;Unité &quot;#"/>
    <numFmt numFmtId="167" formatCode="#,##0.00;[Red]\-#,##0.00;&quot;-&quot;"/>
    <numFmt numFmtId="168" formatCode="#,##0;\-#,##0;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</font>
    <font>
      <b/>
      <u/>
      <sz val="14"/>
      <name val="Calibri"/>
      <family val="2"/>
    </font>
    <font>
      <sz val="10"/>
      <color indexed="12"/>
      <name val="Calibri"/>
      <family val="2"/>
    </font>
    <font>
      <u/>
      <sz val="10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i/>
      <u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0"/>
      <color indexed="12"/>
      <name val="Calibri"/>
      <family val="2"/>
    </font>
    <font>
      <u/>
      <sz val="12"/>
      <name val="Calibri"/>
      <family val="2"/>
    </font>
    <font>
      <u/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Protection="1"/>
    <xf numFmtId="0" fontId="0" fillId="0" borderId="20" xfId="0" applyBorder="1" applyProtection="1"/>
    <xf numFmtId="0" fontId="0" fillId="0" borderId="5" xfId="0" applyBorder="1" applyProtection="1"/>
    <xf numFmtId="0" fontId="0" fillId="0" borderId="10" xfId="0" applyBorder="1" applyProtection="1"/>
    <xf numFmtId="0" fontId="5" fillId="0" borderId="0" xfId="0" applyFont="1" applyProtection="1"/>
    <xf numFmtId="0" fontId="0" fillId="0" borderId="21" xfId="0" applyBorder="1" applyProtection="1"/>
    <xf numFmtId="0" fontId="0" fillId="0" borderId="5" xfId="0" applyFill="1" applyBorder="1" applyProtection="1"/>
    <xf numFmtId="0" fontId="5" fillId="0" borderId="6" xfId="0" applyFont="1" applyFill="1" applyBorder="1" applyProtection="1"/>
    <xf numFmtId="0" fontId="7" fillId="4" borderId="17" xfId="0" applyFont="1" applyFill="1" applyBorder="1" applyProtection="1"/>
    <xf numFmtId="0" fontId="0" fillId="0" borderId="0" xfId="0" applyFill="1" applyProtection="1"/>
    <xf numFmtId="0" fontId="8" fillId="0" borderId="0" xfId="0" applyFont="1" applyFill="1" applyBorder="1" applyProtection="1"/>
    <xf numFmtId="0" fontId="5" fillId="0" borderId="22" xfId="0" applyFont="1" applyFill="1" applyBorder="1" applyProtection="1"/>
    <xf numFmtId="0" fontId="3" fillId="0" borderId="3" xfId="0" applyFont="1" applyBorder="1" applyProtection="1"/>
    <xf numFmtId="0" fontId="5" fillId="0" borderId="22" xfId="0" applyFont="1" applyBorder="1" applyProtection="1"/>
    <xf numFmtId="0" fontId="3" fillId="2" borderId="1" xfId="0" applyFont="1" applyFill="1" applyBorder="1" applyProtection="1"/>
    <xf numFmtId="0" fontId="3" fillId="0" borderId="7" xfId="0" applyFont="1" applyFill="1" applyBorder="1" applyProtection="1"/>
    <xf numFmtId="0" fontId="5" fillId="0" borderId="14" xfId="0" applyFont="1" applyBorder="1" applyProtection="1"/>
    <xf numFmtId="0" fontId="5" fillId="2" borderId="1" xfId="0" applyFont="1" applyFill="1" applyBorder="1" applyProtection="1"/>
    <xf numFmtId="0" fontId="3" fillId="0" borderId="0" xfId="0" applyFont="1" applyBorder="1" applyProtection="1"/>
    <xf numFmtId="0" fontId="5" fillId="0" borderId="10" xfId="0" applyFont="1" applyBorder="1" applyProtection="1"/>
    <xf numFmtId="0" fontId="13" fillId="0" borderId="0" xfId="0" quotePrefix="1" applyFont="1" applyProtection="1"/>
    <xf numFmtId="0" fontId="5" fillId="0" borderId="12" xfId="0" applyFont="1" applyBorder="1" applyProtection="1"/>
    <xf numFmtId="0" fontId="5" fillId="0" borderId="23" xfId="0" applyFont="1" applyBorder="1" applyProtection="1"/>
    <xf numFmtId="0" fontId="5" fillId="2" borderId="3" xfId="0" applyFont="1" applyFill="1" applyBorder="1" applyProtection="1"/>
    <xf numFmtId="9" fontId="3" fillId="2" borderId="15" xfId="1" applyFont="1" applyFill="1" applyBorder="1" applyAlignment="1" applyProtection="1">
      <alignment horizontal="center"/>
      <protection locked="0"/>
    </xf>
    <xf numFmtId="165" fontId="3" fillId="0" borderId="21" xfId="2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0" borderId="25" xfId="0" applyFont="1" applyBorder="1" applyProtection="1"/>
    <xf numFmtId="0" fontId="5" fillId="0" borderId="26" xfId="0" applyFont="1" applyBorder="1" applyProtection="1"/>
    <xf numFmtId="0" fontId="3" fillId="0" borderId="25" xfId="0" applyFont="1" applyFill="1" applyBorder="1" applyProtection="1"/>
    <xf numFmtId="0" fontId="2" fillId="0" borderId="25" xfId="0" applyFont="1" applyBorder="1" applyProtection="1"/>
    <xf numFmtId="0" fontId="2" fillId="0" borderId="27" xfId="0" applyFont="1" applyBorder="1" applyProtection="1"/>
    <xf numFmtId="0" fontId="3" fillId="0" borderId="10" xfId="0" applyFont="1" applyFill="1" applyBorder="1" applyProtection="1"/>
    <xf numFmtId="0" fontId="5" fillId="0" borderId="29" xfId="0" applyFont="1" applyBorder="1" applyProtection="1"/>
    <xf numFmtId="165" fontId="5" fillId="0" borderId="30" xfId="2" applyNumberFormat="1" applyFont="1" applyBorder="1" applyAlignment="1" applyProtection="1">
      <alignment horizontal="center"/>
    </xf>
    <xf numFmtId="164" fontId="5" fillId="0" borderId="30" xfId="2" applyNumberFormat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3" borderId="31" xfId="0" applyFont="1" applyFill="1" applyBorder="1" applyProtection="1"/>
    <xf numFmtId="0" fontId="5" fillId="3" borderId="31" xfId="0" applyFont="1" applyFill="1" applyBorder="1" applyProtection="1"/>
    <xf numFmtId="165" fontId="0" fillId="0" borderId="8" xfId="2" applyNumberFormat="1" applyFont="1" applyBorder="1" applyAlignment="1" applyProtection="1">
      <alignment horizontal="center"/>
    </xf>
    <xf numFmtId="9" fontId="5" fillId="0" borderId="30" xfId="1" applyFont="1" applyBorder="1" applyAlignment="1" applyProtection="1">
      <alignment horizontal="center"/>
    </xf>
    <xf numFmtId="0" fontId="5" fillId="0" borderId="33" xfId="0" applyFont="1" applyBorder="1" applyProtection="1"/>
    <xf numFmtId="9" fontId="5" fillId="0" borderId="34" xfId="1" applyFont="1" applyBorder="1" applyAlignment="1" applyProtection="1">
      <alignment horizontal="center"/>
    </xf>
    <xf numFmtId="0" fontId="5" fillId="0" borderId="35" xfId="0" applyFont="1" applyBorder="1" applyProtection="1"/>
    <xf numFmtId="164" fontId="5" fillId="0" borderId="36" xfId="2" applyNumberFormat="1" applyFont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10" xfId="0" applyFill="1" applyBorder="1" applyProtection="1"/>
    <xf numFmtId="0" fontId="7" fillId="0" borderId="16" xfId="0" applyFont="1" applyFill="1" applyBorder="1" applyProtection="1"/>
    <xf numFmtId="0" fontId="7" fillId="0" borderId="4" xfId="0" applyFont="1" applyFill="1" applyBorder="1" applyProtection="1"/>
    <xf numFmtId="0" fontId="3" fillId="0" borderId="26" xfId="0" applyFont="1" applyBorder="1" applyProtection="1"/>
    <xf numFmtId="0" fontId="2" fillId="4" borderId="21" xfId="0" applyFont="1" applyFill="1" applyBorder="1" applyProtection="1"/>
    <xf numFmtId="0" fontId="2" fillId="4" borderId="20" xfId="0" applyFont="1" applyFill="1" applyBorder="1" applyProtection="1"/>
    <xf numFmtId="164" fontId="3" fillId="2" borderId="0" xfId="2" applyNumberFormat="1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Protection="1"/>
    <xf numFmtId="14" fontId="3" fillId="2" borderId="21" xfId="0" applyNumberFormat="1" applyFont="1" applyFill="1" applyBorder="1" applyAlignment="1" applyProtection="1">
      <alignment horizontal="center"/>
      <protection locked="0"/>
    </xf>
    <xf numFmtId="14" fontId="3" fillId="0" borderId="38" xfId="0" applyNumberFormat="1" applyFont="1" applyBorder="1" applyProtection="1"/>
    <xf numFmtId="0" fontId="6" fillId="0" borderId="18" xfId="0" applyFont="1" applyBorder="1" applyProtection="1"/>
    <xf numFmtId="0" fontId="14" fillId="0" borderId="18" xfId="0" applyFont="1" applyBorder="1" applyProtection="1"/>
    <xf numFmtId="0" fontId="3" fillId="2" borderId="2" xfId="0" applyFont="1" applyFill="1" applyBorder="1" applyProtection="1"/>
    <xf numFmtId="0" fontId="3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164" fontId="0" fillId="0" borderId="0" xfId="0" applyNumberFormat="1" applyProtection="1"/>
    <xf numFmtId="0" fontId="5" fillId="0" borderId="40" xfId="0" applyFont="1" applyBorder="1" applyProtection="1"/>
    <xf numFmtId="0" fontId="5" fillId="0" borderId="41" xfId="0" applyFont="1" applyBorder="1" applyProtection="1"/>
    <xf numFmtId="0" fontId="3" fillId="2" borderId="3" xfId="0" applyFont="1" applyFill="1" applyBorder="1" applyProtection="1"/>
    <xf numFmtId="0" fontId="3" fillId="0" borderId="40" xfId="0" applyFont="1" applyBorder="1" applyProtection="1"/>
    <xf numFmtId="0" fontId="7" fillId="2" borderId="21" xfId="0" applyFont="1" applyFill="1" applyBorder="1" applyAlignment="1" applyProtection="1">
      <alignment horizontal="center"/>
    </xf>
    <xf numFmtId="0" fontId="0" fillId="0" borderId="6" xfId="0" applyBorder="1" applyProtection="1"/>
    <xf numFmtId="0" fontId="26" fillId="2" borderId="10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/>
    <xf numFmtId="0" fontId="17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</xf>
    <xf numFmtId="0" fontId="16" fillId="0" borderId="17" xfId="0" applyFont="1" applyFill="1" applyBorder="1" applyAlignment="1" applyProtection="1">
      <alignment horizontal="left"/>
    </xf>
    <xf numFmtId="0" fontId="19" fillId="2" borderId="19" xfId="0" applyFont="1" applyFill="1" applyBorder="1" applyAlignment="1" applyProtection="1">
      <alignment horizontal="center"/>
    </xf>
    <xf numFmtId="166" fontId="17" fillId="0" borderId="0" xfId="0" applyNumberFormat="1" applyFont="1" applyFill="1" applyBorder="1" applyAlignment="1" applyProtection="1">
      <alignment horizontal="center"/>
    </xf>
    <xf numFmtId="0" fontId="17" fillId="0" borderId="37" xfId="0" applyFont="1" applyFill="1" applyBorder="1" applyAlignment="1" applyProtection="1"/>
    <xf numFmtId="2" fontId="16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67" fontId="19" fillId="0" borderId="0" xfId="0" applyNumberFormat="1" applyFont="1" applyFill="1" applyBorder="1" applyAlignment="1" applyProtection="1">
      <alignment horizontal="center"/>
    </xf>
    <xf numFmtId="0" fontId="20" fillId="0" borderId="37" xfId="0" applyFont="1" applyBorder="1" applyAlignment="1" applyProtection="1"/>
    <xf numFmtId="2" fontId="16" fillId="0" borderId="0" xfId="0" applyNumberFormat="1" applyFont="1" applyBorder="1" applyAlignment="1" applyProtection="1">
      <alignment horizontal="right"/>
    </xf>
    <xf numFmtId="167" fontId="19" fillId="0" borderId="0" xfId="0" applyNumberFormat="1" applyFont="1" applyBorder="1" applyAlignment="1" applyProtection="1">
      <alignment horizontal="center"/>
    </xf>
    <xf numFmtId="167" fontId="19" fillId="0" borderId="8" xfId="0" applyNumberFormat="1" applyFont="1" applyBorder="1" applyAlignment="1" applyProtection="1">
      <alignment horizontal="center"/>
    </xf>
    <xf numFmtId="0" fontId="16" fillId="2" borderId="7" xfId="0" applyFont="1" applyFill="1" applyBorder="1" applyAlignment="1" applyProtection="1"/>
    <xf numFmtId="0" fontId="20" fillId="5" borderId="37" xfId="0" applyFont="1" applyFill="1" applyBorder="1" applyAlignment="1" applyProtection="1"/>
    <xf numFmtId="0" fontId="17" fillId="5" borderId="0" xfId="0" applyFont="1" applyFill="1" applyBorder="1" applyAlignment="1" applyProtection="1"/>
    <xf numFmtId="2" fontId="16" fillId="5" borderId="0" xfId="0" applyNumberFormat="1" applyFont="1" applyFill="1" applyBorder="1" applyAlignment="1" applyProtection="1">
      <alignment horizontal="right"/>
    </xf>
    <xf numFmtId="168" fontId="19" fillId="0" borderId="8" xfId="0" applyNumberFormat="1" applyFont="1" applyBorder="1" applyAlignment="1" applyProtection="1">
      <alignment horizontal="center"/>
    </xf>
    <xf numFmtId="0" fontId="16" fillId="2" borderId="9" xfId="0" applyFont="1" applyFill="1" applyBorder="1" applyAlignment="1" applyProtection="1"/>
    <xf numFmtId="0" fontId="17" fillId="5" borderId="10" xfId="0" applyFont="1" applyFill="1" applyBorder="1" applyAlignment="1" applyProtection="1"/>
    <xf numFmtId="2" fontId="16" fillId="5" borderId="10" xfId="0" applyNumberFormat="1" applyFont="1" applyFill="1" applyBorder="1" applyAlignment="1" applyProtection="1">
      <alignment horizontal="right"/>
    </xf>
    <xf numFmtId="168" fontId="19" fillId="0" borderId="11" xfId="0" applyNumberFormat="1" applyFont="1" applyBorder="1" applyAlignment="1" applyProtection="1">
      <alignment horizontal="center"/>
    </xf>
    <xf numFmtId="0" fontId="5" fillId="2" borderId="14" xfId="0" applyFont="1" applyFill="1" applyBorder="1" applyProtection="1"/>
    <xf numFmtId="0" fontId="5" fillId="2" borderId="42" xfId="0" applyFont="1" applyFill="1" applyBorder="1" applyProtection="1"/>
    <xf numFmtId="0" fontId="5" fillId="2" borderId="2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5" fillId="2" borderId="23" xfId="0" applyFont="1" applyFill="1" applyBorder="1" applyProtection="1"/>
    <xf numFmtId="0" fontId="5" fillId="2" borderId="13" xfId="0" applyFont="1" applyFill="1" applyBorder="1" applyProtection="1"/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right"/>
    </xf>
    <xf numFmtId="0" fontId="5" fillId="2" borderId="26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25" fillId="2" borderId="11" xfId="0" applyFont="1" applyFill="1" applyBorder="1" applyProtection="1"/>
    <xf numFmtId="0" fontId="2" fillId="0" borderId="21" xfId="0" applyFont="1" applyBorder="1" applyProtection="1"/>
    <xf numFmtId="0" fontId="5" fillId="0" borderId="0" xfId="0" applyFont="1" applyBorder="1" applyProtection="1"/>
    <xf numFmtId="9" fontId="5" fillId="0" borderId="0" xfId="1" applyFont="1" applyBorder="1" applyAlignment="1" applyProtection="1">
      <alignment horizontal="center"/>
    </xf>
    <xf numFmtId="0" fontId="0" fillId="0" borderId="10" xfId="0" applyFill="1" applyBorder="1" applyAlignment="1" applyProtection="1">
      <alignment horizontal="right"/>
    </xf>
    <xf numFmtId="0" fontId="0" fillId="0" borderId="11" xfId="0" applyBorder="1"/>
    <xf numFmtId="0" fontId="4" fillId="0" borderId="19" xfId="0" applyFont="1" applyFill="1" applyBorder="1" applyAlignment="1" applyProtection="1">
      <alignment horizontal="left"/>
    </xf>
    <xf numFmtId="0" fontId="0" fillId="0" borderId="6" xfId="0" applyFill="1" applyBorder="1"/>
    <xf numFmtId="0" fontId="4" fillId="0" borderId="9" xfId="0" applyFont="1" applyFill="1" applyBorder="1" applyAlignment="1" applyProtection="1">
      <alignment horizontal="left"/>
    </xf>
    <xf numFmtId="0" fontId="0" fillId="0" borderId="11" xfId="0" applyFill="1" applyBorder="1"/>
    <xf numFmtId="0" fontId="0" fillId="0" borderId="10" xfId="0" applyBorder="1"/>
    <xf numFmtId="0" fontId="0" fillId="0" borderId="0" xfId="0" applyBorder="1"/>
    <xf numFmtId="0" fontId="0" fillId="0" borderId="8" xfId="0" applyBorder="1"/>
    <xf numFmtId="164" fontId="3" fillId="2" borderId="19" xfId="2" applyNumberFormat="1" applyFont="1" applyFill="1" applyBorder="1" applyAlignment="1" applyProtection="1">
      <alignment horizontal="center"/>
      <protection locked="0"/>
    </xf>
    <xf numFmtId="164" fontId="3" fillId="0" borderId="36" xfId="0" applyNumberFormat="1" applyFont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center"/>
    </xf>
    <xf numFmtId="165" fontId="3" fillId="0" borderId="26" xfId="0" applyNumberFormat="1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7" fillId="0" borderId="17" xfId="0" applyFont="1" applyBorder="1" applyProtection="1"/>
    <xf numFmtId="0" fontId="2" fillId="0" borderId="0" xfId="0" applyFont="1" applyBorder="1" applyProtection="1"/>
    <xf numFmtId="0" fontId="5" fillId="0" borderId="0" xfId="0" applyFont="1"/>
    <xf numFmtId="0" fontId="13" fillId="0" borderId="0" xfId="0" applyFont="1"/>
    <xf numFmtId="0" fontId="8" fillId="0" borderId="0" xfId="0" applyFont="1"/>
    <xf numFmtId="0" fontId="0" fillId="0" borderId="21" xfId="0" applyBorder="1"/>
    <xf numFmtId="0" fontId="7" fillId="0" borderId="19" xfId="0" applyFont="1" applyFill="1" applyBorder="1" applyAlignment="1" applyProtection="1">
      <alignment horizontal="left"/>
    </xf>
    <xf numFmtId="0" fontId="8" fillId="0" borderId="21" xfId="0" applyFont="1" applyBorder="1"/>
    <xf numFmtId="0" fontId="8" fillId="0" borderId="21" xfId="0" applyFont="1" applyFill="1" applyBorder="1"/>
    <xf numFmtId="0" fontId="8" fillId="0" borderId="20" xfId="0" applyFont="1" applyFill="1" applyBorder="1"/>
    <xf numFmtId="0" fontId="8" fillId="0" borderId="20" xfId="0" applyFont="1" applyBorder="1"/>
    <xf numFmtId="0" fontId="6" fillId="0" borderId="0" xfId="0" applyFont="1"/>
    <xf numFmtId="0" fontId="4" fillId="0" borderId="0" xfId="0" applyFont="1"/>
    <xf numFmtId="0" fontId="12" fillId="0" borderId="0" xfId="0" applyFont="1"/>
    <xf numFmtId="10" fontId="4" fillId="3" borderId="43" xfId="1" applyNumberFormat="1" applyFont="1" applyFill="1" applyBorder="1" applyAlignment="1" applyProtection="1">
      <alignment horizontal="center"/>
    </xf>
    <xf numFmtId="164" fontId="3" fillId="3" borderId="9" xfId="2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3" fillId="0" borderId="4" xfId="0" applyFont="1" applyBorder="1" applyProtection="1"/>
    <xf numFmtId="0" fontId="3" fillId="0" borderId="9" xfId="0" applyFont="1" applyBorder="1" applyProtection="1"/>
    <xf numFmtId="0" fontId="0" fillId="0" borderId="11" xfId="0" applyBorder="1" applyProtection="1"/>
    <xf numFmtId="0" fontId="25" fillId="2" borderId="0" xfId="0" applyFont="1" applyFill="1" applyBorder="1" applyProtection="1"/>
    <xf numFmtId="0" fontId="23" fillId="2" borderId="7" xfId="0" applyFont="1" applyFill="1" applyBorder="1" applyProtection="1"/>
    <xf numFmtId="0" fontId="25" fillId="2" borderId="8" xfId="0" applyFont="1" applyFill="1" applyBorder="1" applyProtection="1"/>
    <xf numFmtId="0" fontId="20" fillId="5" borderId="45" xfId="0" applyFont="1" applyFill="1" applyBorder="1" applyAlignment="1" applyProtection="1"/>
    <xf numFmtId="0" fontId="17" fillId="2" borderId="11" xfId="0" applyFont="1" applyFill="1" applyBorder="1" applyAlignment="1" applyProtection="1">
      <alignment horizontal="center"/>
    </xf>
    <xf numFmtId="164" fontId="3" fillId="0" borderId="13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/>
    <xf numFmtId="167" fontId="22" fillId="0" borderId="17" xfId="0" applyNumberFormat="1" applyFont="1" applyBorder="1" applyAlignment="1" applyProtection="1">
      <alignment horizontal="center"/>
    </xf>
    <xf numFmtId="14" fontId="22" fillId="2" borderId="17" xfId="0" applyNumberFormat="1" applyFont="1" applyFill="1" applyBorder="1" applyAlignment="1" applyProtection="1">
      <alignment horizontal="center"/>
    </xf>
    <xf numFmtId="0" fontId="32" fillId="0" borderId="8" xfId="0" applyFont="1" applyFill="1" applyBorder="1" applyAlignment="1" applyProtection="1">
      <alignment horizontal="center"/>
    </xf>
    <xf numFmtId="0" fontId="21" fillId="2" borderId="7" xfId="0" applyFont="1" applyFill="1" applyBorder="1" applyAlignment="1" applyProtection="1">
      <alignment horizontal="center"/>
    </xf>
    <xf numFmtId="0" fontId="21" fillId="2" borderId="9" xfId="0" applyFont="1" applyFill="1" applyBorder="1" applyAlignment="1" applyProtection="1">
      <alignment horizontal="center"/>
    </xf>
    <xf numFmtId="168" fontId="19" fillId="2" borderId="1" xfId="0" applyNumberFormat="1" applyFont="1" applyFill="1" applyBorder="1" applyAlignment="1" applyProtection="1">
      <alignment horizontal="center"/>
    </xf>
    <xf numFmtId="166" fontId="17" fillId="0" borderId="18" xfId="0" applyNumberFormat="1" applyFont="1" applyFill="1" applyBorder="1" applyAlignment="1" applyProtection="1">
      <alignment horizontal="center"/>
    </xf>
    <xf numFmtId="0" fontId="27" fillId="2" borderId="17" xfId="0" applyFont="1" applyFill="1" applyBorder="1" applyAlignment="1" applyProtection="1"/>
    <xf numFmtId="0" fontId="16" fillId="0" borderId="21" xfId="0" applyFont="1" applyFill="1" applyBorder="1" applyAlignment="1" applyProtection="1">
      <alignment horizontal="left"/>
    </xf>
    <xf numFmtId="0" fontId="16" fillId="0" borderId="21" xfId="0" applyFont="1" applyFill="1" applyBorder="1" applyAlignment="1" applyProtection="1"/>
    <xf numFmtId="0" fontId="2" fillId="0" borderId="46" xfId="0" applyFont="1" applyBorder="1" applyAlignment="1">
      <alignment horizontal="center"/>
    </xf>
    <xf numFmtId="167" fontId="31" fillId="0" borderId="22" xfId="0" applyNumberFormat="1" applyFont="1" applyFill="1" applyBorder="1" applyAlignment="1" applyProtection="1">
      <alignment horizontal="center"/>
    </xf>
    <xf numFmtId="0" fontId="28" fillId="2" borderId="17" xfId="0" applyFont="1" applyFill="1" applyBorder="1" applyAlignment="1" applyProtection="1"/>
    <xf numFmtId="0" fontId="20" fillId="0" borderId="47" xfId="0" applyFont="1" applyBorder="1" applyAlignment="1" applyProtection="1"/>
    <xf numFmtId="0" fontId="17" fillId="0" borderId="21" xfId="0" applyFont="1" applyFill="1" applyBorder="1" applyAlignment="1" applyProtection="1"/>
    <xf numFmtId="2" fontId="16" fillId="0" borderId="21" xfId="0" applyNumberFormat="1" applyFont="1" applyBorder="1" applyAlignment="1" applyProtection="1">
      <alignment horizontal="right"/>
    </xf>
    <xf numFmtId="0" fontId="21" fillId="2" borderId="21" xfId="0" applyFont="1" applyFill="1" applyBorder="1" applyAlignment="1" applyProtection="1">
      <alignment horizontal="center"/>
    </xf>
    <xf numFmtId="167" fontId="22" fillId="0" borderId="46" xfId="0" applyNumberFormat="1" applyFont="1" applyBorder="1" applyAlignment="1" applyProtection="1">
      <alignment horizontal="center"/>
    </xf>
    <xf numFmtId="167" fontId="31" fillId="0" borderId="40" xfId="0" applyNumberFormat="1" applyFont="1" applyBorder="1" applyAlignment="1" applyProtection="1">
      <alignment horizontal="center"/>
    </xf>
    <xf numFmtId="167" fontId="19" fillId="2" borderId="18" xfId="0" applyNumberFormat="1" applyFont="1" applyFill="1" applyBorder="1" applyAlignment="1" applyProtection="1">
      <alignment horizontal="center"/>
    </xf>
    <xf numFmtId="2" fontId="19" fillId="0" borderId="21" xfId="0" applyNumberFormat="1" applyFont="1" applyBorder="1" applyAlignment="1" applyProtection="1">
      <alignment horizontal="right"/>
    </xf>
    <xf numFmtId="14" fontId="22" fillId="0" borderId="46" xfId="0" applyNumberFormat="1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right"/>
    </xf>
    <xf numFmtId="0" fontId="18" fillId="0" borderId="16" xfId="0" applyFont="1" applyFill="1" applyBorder="1" applyAlignment="1" applyProtection="1">
      <alignment horizontal="center"/>
    </xf>
    <xf numFmtId="0" fontId="2" fillId="2" borderId="32" xfId="0" applyFont="1" applyFill="1" applyBorder="1"/>
    <xf numFmtId="0" fontId="9" fillId="2" borderId="28" xfId="0" applyFont="1" applyFill="1" applyBorder="1" applyAlignment="1" applyProtection="1">
      <alignment horizontal="center"/>
    </xf>
    <xf numFmtId="0" fontId="30" fillId="2" borderId="19" xfId="0" applyFont="1" applyFill="1" applyBorder="1" applyAlignment="1" applyProtection="1">
      <alignment horizontal="center"/>
    </xf>
    <xf numFmtId="0" fontId="0" fillId="0" borderId="9" xfId="0" applyBorder="1" applyProtection="1"/>
    <xf numFmtId="0" fontId="4" fillId="3" borderId="26" xfId="0" applyFont="1" applyFill="1" applyBorder="1" applyAlignment="1" applyProtection="1">
      <alignment horizontal="center"/>
    </xf>
    <xf numFmtId="0" fontId="0" fillId="3" borderId="7" xfId="0" applyFill="1" applyBorder="1" applyProtection="1"/>
    <xf numFmtId="0" fontId="7" fillId="3" borderId="0" xfId="0" applyFont="1" applyFill="1" applyBorder="1" applyProtection="1"/>
    <xf numFmtId="0" fontId="0" fillId="3" borderId="0" xfId="0" applyFill="1" applyBorder="1" applyProtection="1"/>
    <xf numFmtId="0" fontId="0" fillId="3" borderId="8" xfId="0" applyFill="1" applyBorder="1" applyProtection="1"/>
    <xf numFmtId="0" fontId="3" fillId="2" borderId="32" xfId="0" applyFont="1" applyFill="1" applyBorder="1" applyAlignment="1" applyProtection="1">
      <alignment horizontal="center"/>
    </xf>
    <xf numFmtId="0" fontId="7" fillId="0" borderId="9" xfId="0" applyFont="1" applyBorder="1" applyProtection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2" borderId="38" xfId="0" applyFont="1" applyFill="1" applyBorder="1" applyProtection="1"/>
    <xf numFmtId="0" fontId="3" fillId="2" borderId="50" xfId="0" applyFont="1" applyFill="1" applyBorder="1" applyProtection="1"/>
    <xf numFmtId="0" fontId="6" fillId="2" borderId="50" xfId="0" applyFont="1" applyFill="1" applyBorder="1" applyProtection="1"/>
    <xf numFmtId="0" fontId="2" fillId="0" borderId="1" xfId="0" applyFont="1" applyBorder="1" applyProtection="1"/>
    <xf numFmtId="0" fontId="3" fillId="2" borderId="36" xfId="0" applyFont="1" applyFill="1" applyBorder="1" applyProtection="1"/>
    <xf numFmtId="0" fontId="5" fillId="2" borderId="38" xfId="0" applyFont="1" applyFill="1" applyBorder="1" applyProtection="1"/>
    <xf numFmtId="0" fontId="9" fillId="0" borderId="0" xfId="0" applyFont="1"/>
    <xf numFmtId="0" fontId="15" fillId="0" borderId="0" xfId="0" applyFont="1" applyFill="1" applyBorder="1" applyProtection="1"/>
    <xf numFmtId="0" fontId="10" fillId="0" borderId="0" xfId="0" quotePrefix="1" applyFont="1" applyBorder="1" applyProtection="1"/>
    <xf numFmtId="0" fontId="11" fillId="0" borderId="0" xfId="0" applyFont="1" applyBorder="1" applyProtection="1"/>
    <xf numFmtId="0" fontId="8" fillId="0" borderId="0" xfId="0" quotePrefix="1" applyFont="1" applyFill="1" applyBorder="1" applyProtection="1"/>
    <xf numFmtId="0" fontId="7" fillId="0" borderId="0" xfId="0" quotePrefix="1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0" fontId="13" fillId="0" borderId="1" xfId="0" applyFont="1" applyBorder="1"/>
    <xf numFmtId="0" fontId="13" fillId="0" borderId="4" xfId="0" applyFont="1" applyBorder="1"/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13" fillId="0" borderId="7" xfId="0" applyFont="1" applyBorder="1"/>
    <xf numFmtId="0" fontId="13" fillId="0" borderId="9" xfId="0" applyFont="1" applyBorder="1"/>
    <xf numFmtId="0" fontId="5" fillId="0" borderId="10" xfId="0" applyFont="1" applyBorder="1"/>
    <xf numFmtId="0" fontId="12" fillId="0" borderId="0" xfId="0" quotePrefix="1" applyFont="1"/>
    <xf numFmtId="0" fontId="12" fillId="0" borderId="0" xfId="0" quotePrefix="1" applyFont="1" applyBorder="1"/>
    <xf numFmtId="0" fontId="13" fillId="0" borderId="0" xfId="0" quotePrefix="1" applyFont="1" applyBorder="1"/>
    <xf numFmtId="0" fontId="3" fillId="0" borderId="0" xfId="0" applyFont="1" applyBorder="1"/>
    <xf numFmtId="0" fontId="7" fillId="0" borderId="0" xfId="0" applyFont="1"/>
    <xf numFmtId="14" fontId="3" fillId="0" borderId="0" xfId="0" applyNumberFormat="1" applyFont="1"/>
    <xf numFmtId="165" fontId="3" fillId="2" borderId="13" xfId="2" applyNumberFormat="1" applyFont="1" applyFill="1" applyBorder="1" applyAlignment="1" applyProtection="1">
      <alignment horizontal="center"/>
      <protection locked="0"/>
    </xf>
    <xf numFmtId="0" fontId="13" fillId="0" borderId="22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5" xfId="0" applyFont="1" applyBorder="1"/>
    <xf numFmtId="0" fontId="3" fillId="0" borderId="9" xfId="0" applyFont="1" applyBorder="1"/>
    <xf numFmtId="0" fontId="5" fillId="0" borderId="0" xfId="0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0" fillId="0" borderId="1" xfId="0" applyBorder="1" applyProtection="1"/>
    <xf numFmtId="0" fontId="0" fillId="0" borderId="1" xfId="0" applyFill="1" applyBorder="1" applyProtection="1"/>
    <xf numFmtId="0" fontId="13" fillId="0" borderId="3" xfId="0" applyFont="1" applyBorder="1"/>
    <xf numFmtId="0" fontId="5" fillId="0" borderId="14" xfId="0" applyFont="1" applyBorder="1"/>
    <xf numFmtId="0" fontId="0" fillId="0" borderId="14" xfId="0" applyBorder="1"/>
    <xf numFmtId="0" fontId="0" fillId="0" borderId="2" xfId="0" applyBorder="1"/>
    <xf numFmtId="0" fontId="5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Protection="1"/>
    <xf numFmtId="0" fontId="0" fillId="2" borderId="0" xfId="0" applyFill="1" applyBorder="1"/>
    <xf numFmtId="0" fontId="3" fillId="2" borderId="13" xfId="0" applyFont="1" applyFill="1" applyBorder="1" applyProtection="1"/>
    <xf numFmtId="0" fontId="3" fillId="0" borderId="26" xfId="0" applyFont="1" applyFill="1" applyBorder="1" applyProtection="1"/>
    <xf numFmtId="2" fontId="3" fillId="0" borderId="19" xfId="0" applyNumberFormat="1" applyFont="1" applyFill="1" applyBorder="1" applyAlignment="1" applyProtection="1">
      <alignment horizontal="center"/>
    </xf>
    <xf numFmtId="2" fontId="3" fillId="0" borderId="44" xfId="0" applyNumberFormat="1" applyFont="1" applyBorder="1" applyAlignment="1" applyProtection="1">
      <alignment horizontal="center"/>
    </xf>
    <xf numFmtId="49" fontId="0" fillId="0" borderId="0" xfId="0" applyNumberFormat="1" applyProtection="1"/>
    <xf numFmtId="0" fontId="2" fillId="2" borderId="17" xfId="0" applyFont="1" applyFill="1" applyBorder="1" applyProtection="1"/>
    <xf numFmtId="0" fontId="36" fillId="2" borderId="0" xfId="3" applyFont="1" applyFill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horizontal="center"/>
    </xf>
    <xf numFmtId="0" fontId="0" fillId="2" borderId="0" xfId="0" applyFill="1" applyBorder="1" applyProtection="1"/>
    <xf numFmtId="49" fontId="5" fillId="2" borderId="1" xfId="0" applyNumberFormat="1" applyFont="1" applyFill="1" applyBorder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center"/>
    </xf>
    <xf numFmtId="1" fontId="5" fillId="2" borderId="1" xfId="2" applyNumberFormat="1" applyFont="1" applyFill="1" applyBorder="1" applyAlignment="1" applyProtection="1">
      <alignment horizontal="center"/>
    </xf>
    <xf numFmtId="1" fontId="5" fillId="2" borderId="1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 applyProtection="1">
      <alignment horizontal="center"/>
    </xf>
    <xf numFmtId="0" fontId="0" fillId="2" borderId="0" xfId="0" applyFill="1" applyProtection="1"/>
    <xf numFmtId="2" fontId="5" fillId="2" borderId="22" xfId="0" applyNumberFormat="1" applyFont="1" applyFill="1" applyBorder="1" applyAlignment="1" applyProtection="1">
      <alignment horizontal="center"/>
    </xf>
    <xf numFmtId="2" fontId="37" fillId="2" borderId="19" xfId="0" applyNumberFormat="1" applyFont="1" applyFill="1" applyBorder="1" applyAlignment="1" applyProtection="1">
      <alignment horizontal="center"/>
    </xf>
    <xf numFmtId="0" fontId="0" fillId="2" borderId="21" xfId="0" applyFill="1" applyBorder="1" applyProtection="1"/>
    <xf numFmtId="0" fontId="0" fillId="2" borderId="20" xfId="0" applyFill="1" applyBorder="1" applyProtection="1"/>
    <xf numFmtId="0" fontId="6" fillId="0" borderId="39" xfId="0" applyFont="1" applyFill="1" applyBorder="1" applyProtection="1"/>
    <xf numFmtId="0" fontId="3" fillId="2" borderId="51" xfId="0" applyFont="1" applyFill="1" applyBorder="1" applyProtection="1"/>
    <xf numFmtId="0" fontId="38" fillId="2" borderId="0" xfId="3" applyFont="1" applyFill="1" applyAlignment="1" applyProtection="1">
      <alignment vertical="center"/>
    </xf>
    <xf numFmtId="0" fontId="37" fillId="0" borderId="0" xfId="0" applyFont="1"/>
    <xf numFmtId="0" fontId="3" fillId="0" borderId="17" xfId="0" applyFont="1" applyBorder="1" applyProtection="1"/>
    <xf numFmtId="2" fontId="5" fillId="2" borderId="1" xfId="2" applyNumberFormat="1" applyFont="1" applyFill="1" applyBorder="1" applyAlignment="1" applyProtection="1">
      <alignment horizontal="center"/>
    </xf>
    <xf numFmtId="0" fontId="3" fillId="0" borderId="38" xfId="0" applyFont="1" applyBorder="1" applyAlignment="1" applyProtection="1">
      <alignment horizontal="center"/>
    </xf>
    <xf numFmtId="165" fontId="3" fillId="0" borderId="25" xfId="2" applyNumberFormat="1" applyFont="1" applyBorder="1" applyAlignment="1" applyProtection="1">
      <alignment horizontal="center" vertical="center"/>
    </xf>
  </cellXfs>
  <cellStyles count="4">
    <cellStyle name="Lien hypertexte" xfId="3" builtinId="8"/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pagnons-er.be/tx-rentabilite-cv-et-inde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ompagnons-er.be/tx-rentabilite-cv-et-ind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activeCell="A78" sqref="A78"/>
    </sheetView>
  </sheetViews>
  <sheetFormatPr baseColWidth="10" defaultRowHeight="15" x14ac:dyDescent="0.25"/>
  <cols>
    <col min="1" max="1" width="31.42578125" customWidth="1"/>
    <col min="9" max="9" width="13.28515625" bestFit="1" customWidth="1"/>
    <col min="11" max="11" width="30.42578125" customWidth="1"/>
  </cols>
  <sheetData>
    <row r="1" spans="1:12" ht="23.25" x14ac:dyDescent="0.35">
      <c r="A1" s="218" t="s">
        <v>85</v>
      </c>
      <c r="K1" s="219">
        <v>43508</v>
      </c>
    </row>
    <row r="2" spans="1:12" ht="24" thickBot="1" x14ac:dyDescent="0.4">
      <c r="A2" s="218"/>
      <c r="K2" s="219"/>
    </row>
    <row r="3" spans="1:12" ht="24" thickBot="1" x14ac:dyDescent="0.4">
      <c r="A3" s="130" t="s">
        <v>86</v>
      </c>
      <c r="B3" s="129"/>
      <c r="C3" s="131"/>
      <c r="D3" s="132"/>
      <c r="E3" s="132"/>
      <c r="F3" s="132"/>
      <c r="G3" s="133"/>
      <c r="H3" s="131"/>
      <c r="I3" s="134"/>
    </row>
    <row r="5" spans="1:12" ht="21" x14ac:dyDescent="0.35">
      <c r="A5" s="137" t="s">
        <v>118</v>
      </c>
      <c r="B5" s="135"/>
      <c r="C5" s="135"/>
      <c r="D5" s="135"/>
      <c r="E5" s="135"/>
      <c r="F5" s="135"/>
    </row>
    <row r="6" spans="1:12" ht="21" x14ac:dyDescent="0.35">
      <c r="A6" s="206" t="s">
        <v>89</v>
      </c>
      <c r="B6" s="231" t="s">
        <v>128</v>
      </c>
      <c r="C6" s="232"/>
      <c r="D6" s="232"/>
      <c r="E6" s="232"/>
      <c r="F6" s="232"/>
      <c r="G6" s="233"/>
      <c r="H6" s="233"/>
      <c r="I6" s="233"/>
      <c r="J6" s="233"/>
      <c r="K6" s="234"/>
    </row>
    <row r="7" spans="1:12" ht="21" x14ac:dyDescent="0.35">
      <c r="A7" s="206" t="s">
        <v>90</v>
      </c>
      <c r="B7" s="231" t="s">
        <v>87</v>
      </c>
      <c r="C7" s="232"/>
      <c r="D7" s="232"/>
      <c r="E7" s="232"/>
      <c r="F7" s="232"/>
      <c r="G7" s="233"/>
      <c r="H7" s="233"/>
      <c r="I7" s="233"/>
      <c r="J7" s="233"/>
      <c r="K7" s="234"/>
    </row>
    <row r="8" spans="1:12" ht="21.75" thickBot="1" x14ac:dyDescent="0.4">
      <c r="A8" s="221" t="s">
        <v>91</v>
      </c>
      <c r="B8" s="127" t="s">
        <v>88</v>
      </c>
      <c r="C8" s="126"/>
      <c r="D8" s="126"/>
      <c r="E8" s="126"/>
      <c r="F8" s="126"/>
    </row>
    <row r="9" spans="1:12" ht="18.75" x14ac:dyDescent="0.3">
      <c r="A9" s="222" t="s">
        <v>129</v>
      </c>
      <c r="B9" s="223"/>
      <c r="C9" s="223"/>
      <c r="D9" s="223"/>
      <c r="E9" s="223"/>
      <c r="F9" s="223"/>
      <c r="G9" s="224"/>
      <c r="H9" s="224"/>
      <c r="I9" s="224"/>
      <c r="J9" s="209"/>
      <c r="K9" s="210"/>
      <c r="L9" s="117"/>
    </row>
    <row r="10" spans="1:12" ht="19.5" thickBot="1" x14ac:dyDescent="0.35">
      <c r="A10" s="225" t="s">
        <v>155</v>
      </c>
      <c r="B10" s="213"/>
      <c r="C10" s="213"/>
      <c r="D10" s="213"/>
      <c r="E10" s="213"/>
      <c r="F10" s="213"/>
      <c r="G10" s="116"/>
      <c r="H10" s="116"/>
      <c r="I10" s="116"/>
      <c r="J10" s="116"/>
      <c r="K10" s="111"/>
      <c r="L10" s="117"/>
    </row>
    <row r="11" spans="1:12" ht="21" x14ac:dyDescent="0.35">
      <c r="A11" s="127" t="s">
        <v>119</v>
      </c>
      <c r="B11" s="127"/>
      <c r="C11" s="126"/>
      <c r="D11" s="126"/>
      <c r="E11" s="126"/>
      <c r="F11" s="126"/>
    </row>
    <row r="12" spans="1:12" ht="21" x14ac:dyDescent="0.35">
      <c r="A12" s="127" t="s">
        <v>134</v>
      </c>
      <c r="B12" s="127"/>
      <c r="C12" s="126"/>
      <c r="D12" s="126"/>
      <c r="E12" s="126"/>
      <c r="F12" s="126"/>
    </row>
    <row r="13" spans="1:12" ht="21" x14ac:dyDescent="0.35">
      <c r="A13" s="127" t="s">
        <v>153</v>
      </c>
      <c r="B13" s="127"/>
      <c r="C13" s="126"/>
      <c r="D13" s="126"/>
      <c r="E13" s="126"/>
      <c r="F13" s="126"/>
    </row>
    <row r="14" spans="1:12" ht="21" x14ac:dyDescent="0.35">
      <c r="A14" s="136" t="s">
        <v>178</v>
      </c>
      <c r="B14" s="127"/>
      <c r="C14" s="126"/>
      <c r="D14" s="126"/>
      <c r="E14" s="126"/>
      <c r="F14" s="126"/>
    </row>
    <row r="15" spans="1:12" ht="21" x14ac:dyDescent="0.35">
      <c r="A15" s="21" t="s">
        <v>135</v>
      </c>
      <c r="B15" s="127"/>
      <c r="C15" s="126"/>
      <c r="D15" s="126"/>
      <c r="E15" s="126"/>
      <c r="F15" s="126"/>
    </row>
    <row r="16" spans="1:12" ht="21" x14ac:dyDescent="0.35">
      <c r="A16" s="21"/>
      <c r="B16" s="126"/>
      <c r="C16" s="126"/>
      <c r="D16" s="126"/>
      <c r="E16" s="126"/>
      <c r="F16" s="126"/>
    </row>
    <row r="17" spans="1:11" ht="23.25" x14ac:dyDescent="0.35">
      <c r="A17" s="196" t="s">
        <v>158</v>
      </c>
      <c r="B17" s="126"/>
      <c r="C17" s="126"/>
      <c r="D17" s="126"/>
      <c r="E17" s="126"/>
      <c r="F17" s="126"/>
    </row>
    <row r="18" spans="1:11" ht="21" x14ac:dyDescent="0.35">
      <c r="A18" s="127" t="s">
        <v>142</v>
      </c>
      <c r="B18" s="126"/>
      <c r="C18" s="126"/>
      <c r="D18" s="126"/>
      <c r="E18" s="126"/>
      <c r="F18" s="126"/>
    </row>
    <row r="19" spans="1:11" ht="21" x14ac:dyDescent="0.35">
      <c r="A19" s="127" t="s">
        <v>143</v>
      </c>
      <c r="B19" s="126"/>
      <c r="C19" s="126"/>
      <c r="D19" s="126"/>
      <c r="E19" s="126"/>
      <c r="F19" s="126"/>
    </row>
    <row r="20" spans="1:11" ht="21" x14ac:dyDescent="0.35">
      <c r="A20" s="127" t="s">
        <v>124</v>
      </c>
      <c r="B20" s="126"/>
      <c r="C20" s="126"/>
      <c r="D20" s="126"/>
      <c r="E20" s="126"/>
      <c r="F20" s="126"/>
    </row>
    <row r="21" spans="1:11" ht="23.25" x14ac:dyDescent="0.35">
      <c r="A21" s="214" t="s">
        <v>122</v>
      </c>
      <c r="B21" s="126"/>
      <c r="C21" s="126"/>
      <c r="D21" s="126"/>
      <c r="E21" s="126"/>
      <c r="F21" s="126"/>
      <c r="G21" s="136"/>
    </row>
    <row r="22" spans="1:11" ht="21" x14ac:dyDescent="0.35">
      <c r="A22" s="127" t="s">
        <v>136</v>
      </c>
      <c r="B22" s="126"/>
      <c r="C22" s="126"/>
      <c r="D22" s="126"/>
      <c r="E22" s="126"/>
      <c r="F22" s="126"/>
    </row>
    <row r="23" spans="1:11" ht="21" x14ac:dyDescent="0.35">
      <c r="A23" s="127" t="s">
        <v>156</v>
      </c>
      <c r="B23" s="126"/>
      <c r="C23" s="126"/>
      <c r="D23" s="126"/>
      <c r="E23" s="126"/>
      <c r="F23" s="126"/>
    </row>
    <row r="24" spans="1:11" ht="21.75" thickBot="1" x14ac:dyDescent="0.4">
      <c r="A24" s="127" t="s">
        <v>157</v>
      </c>
      <c r="B24" s="126"/>
      <c r="C24" s="126"/>
      <c r="D24" s="126"/>
      <c r="E24" s="126"/>
      <c r="F24" s="126"/>
    </row>
    <row r="25" spans="1:11" ht="21" x14ac:dyDescent="0.35">
      <c r="A25" s="207" t="s">
        <v>120</v>
      </c>
      <c r="B25" s="208"/>
      <c r="C25" s="208"/>
      <c r="D25" s="208"/>
      <c r="E25" s="208"/>
      <c r="F25" s="208"/>
      <c r="G25" s="209"/>
      <c r="H25" s="209"/>
      <c r="I25" s="209"/>
      <c r="J25" s="209"/>
      <c r="K25" s="210"/>
    </row>
    <row r="26" spans="1:11" ht="21" x14ac:dyDescent="0.35">
      <c r="A26" s="211" t="s">
        <v>121</v>
      </c>
      <c r="B26" s="203"/>
      <c r="C26" s="203"/>
      <c r="D26" s="203"/>
      <c r="E26" s="203"/>
      <c r="F26" s="203"/>
      <c r="G26" s="117"/>
      <c r="H26" s="117"/>
      <c r="I26" s="117"/>
      <c r="J26" s="117"/>
      <c r="K26" s="118"/>
    </row>
    <row r="27" spans="1:11" ht="21.75" thickBot="1" x14ac:dyDescent="0.4">
      <c r="A27" s="212" t="s">
        <v>160</v>
      </c>
      <c r="B27" s="213"/>
      <c r="C27" s="213"/>
      <c r="D27" s="213"/>
      <c r="E27" s="213"/>
      <c r="F27" s="213"/>
      <c r="G27" s="116"/>
      <c r="H27" s="116"/>
      <c r="I27" s="116"/>
      <c r="J27" s="116"/>
      <c r="K27" s="111"/>
    </row>
    <row r="28" spans="1:11" ht="21" x14ac:dyDescent="0.35">
      <c r="A28" s="204"/>
      <c r="B28" s="203"/>
      <c r="C28" s="203"/>
      <c r="D28" s="203"/>
      <c r="E28" s="203"/>
      <c r="F28" s="203"/>
      <c r="G28" s="117"/>
      <c r="H28" s="117"/>
      <c r="I28" s="117"/>
      <c r="J28" s="117"/>
      <c r="K28" s="117"/>
    </row>
    <row r="29" spans="1:11" ht="23.25" x14ac:dyDescent="0.35">
      <c r="A29" s="215" t="s">
        <v>125</v>
      </c>
      <c r="B29" s="203"/>
      <c r="C29" s="203"/>
      <c r="D29" s="203"/>
      <c r="E29" s="203"/>
      <c r="F29" s="203"/>
      <c r="G29" s="117"/>
      <c r="H29" s="117"/>
      <c r="I29" s="117"/>
      <c r="J29" s="117"/>
      <c r="K29" s="117"/>
    </row>
    <row r="30" spans="1:11" ht="21" x14ac:dyDescent="0.35">
      <c r="A30" s="216" t="s">
        <v>123</v>
      </c>
      <c r="B30" s="203"/>
      <c r="C30" s="203"/>
      <c r="D30" s="203"/>
      <c r="E30" s="203"/>
      <c r="F30" s="203"/>
      <c r="G30" s="117"/>
      <c r="H30" s="117"/>
      <c r="I30" s="117"/>
      <c r="J30" s="117"/>
      <c r="K30" s="117"/>
    </row>
    <row r="31" spans="1:11" ht="21" x14ac:dyDescent="0.35">
      <c r="A31" s="216" t="s">
        <v>159</v>
      </c>
      <c r="B31" s="203"/>
      <c r="C31" s="203"/>
      <c r="D31" s="203"/>
      <c r="F31" s="203"/>
      <c r="G31" s="117"/>
      <c r="H31" s="117"/>
      <c r="I31" s="117"/>
      <c r="J31" s="117"/>
      <c r="K31" s="117"/>
    </row>
    <row r="32" spans="1:11" ht="21" x14ac:dyDescent="0.3">
      <c r="A32" s="260" t="s">
        <v>137</v>
      </c>
      <c r="B32" s="235"/>
      <c r="C32" s="235"/>
      <c r="D32" s="235"/>
      <c r="E32" s="236"/>
      <c r="F32" s="235"/>
      <c r="G32" s="238"/>
      <c r="H32" s="203"/>
      <c r="I32" s="117"/>
      <c r="J32" s="117"/>
      <c r="K32" s="117"/>
    </row>
    <row r="33" spans="1:11" ht="21" x14ac:dyDescent="0.35">
      <c r="A33" s="216" t="s">
        <v>154</v>
      </c>
      <c r="B33" s="203"/>
      <c r="C33" s="203"/>
      <c r="D33" s="203"/>
      <c r="E33" s="217"/>
      <c r="F33" s="203"/>
      <c r="G33" s="117"/>
      <c r="H33" s="117"/>
      <c r="I33" s="117"/>
      <c r="J33" s="117"/>
      <c r="K33" s="117"/>
    </row>
    <row r="34" spans="1:11" ht="21" x14ac:dyDescent="0.35">
      <c r="A34" s="216" t="s">
        <v>126</v>
      </c>
      <c r="B34" s="203"/>
      <c r="C34" s="203"/>
      <c r="D34" s="203"/>
      <c r="E34" s="217"/>
      <c r="F34" s="203"/>
      <c r="G34" s="117"/>
      <c r="H34" s="117"/>
      <c r="I34" s="117"/>
      <c r="J34" s="117"/>
      <c r="K34" s="117"/>
    </row>
    <row r="35" spans="1:11" ht="21" x14ac:dyDescent="0.35">
      <c r="A35" s="127"/>
    </row>
    <row r="36" spans="1:11" ht="23.25" x14ac:dyDescent="0.35">
      <c r="A36" s="197" t="s">
        <v>115</v>
      </c>
      <c r="B36" s="199"/>
      <c r="C36" s="199"/>
      <c r="D36" s="140"/>
      <c r="E36" s="140"/>
      <c r="F36" s="140"/>
    </row>
    <row r="37" spans="1:11" ht="23.25" x14ac:dyDescent="0.35">
      <c r="A37" s="198" t="s">
        <v>161</v>
      </c>
      <c r="B37" s="199"/>
      <c r="C37" s="199"/>
      <c r="D37" s="140"/>
      <c r="E37" s="140"/>
      <c r="F37" s="140"/>
    </row>
    <row r="38" spans="1:11" ht="23.25" x14ac:dyDescent="0.35">
      <c r="A38" s="128" t="s">
        <v>116</v>
      </c>
      <c r="B38" s="128"/>
      <c r="C38" s="128"/>
      <c r="D38" s="128"/>
      <c r="E38" s="128"/>
      <c r="F38" s="128"/>
      <c r="G38" s="128"/>
      <c r="H38" s="128"/>
      <c r="I38" s="128"/>
      <c r="J38" s="128"/>
    </row>
    <row r="39" spans="1:11" ht="23.25" x14ac:dyDescent="0.35">
      <c r="A39" s="128" t="s">
        <v>70</v>
      </c>
      <c r="B39" s="128"/>
      <c r="C39" s="128"/>
      <c r="D39" s="128"/>
      <c r="E39" s="128"/>
      <c r="F39" s="128"/>
      <c r="G39" s="128"/>
      <c r="H39" s="128"/>
      <c r="I39" s="128"/>
      <c r="J39" s="128"/>
    </row>
    <row r="40" spans="1:11" ht="23.25" x14ac:dyDescent="0.35">
      <c r="A40" s="128"/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1" ht="23.25" x14ac:dyDescent="0.35">
      <c r="A41" s="200" t="s">
        <v>182</v>
      </c>
      <c r="B41" s="117"/>
      <c r="C41" s="117"/>
      <c r="D41" s="117"/>
      <c r="E41" s="117"/>
      <c r="F41" s="117"/>
    </row>
    <row r="42" spans="1:11" ht="23.25" x14ac:dyDescent="0.35">
      <c r="A42" s="205" t="s">
        <v>162</v>
      </c>
      <c r="B42" s="11"/>
      <c r="C42" s="11"/>
      <c r="D42" s="47"/>
      <c r="E42" s="47"/>
      <c r="F42" s="47"/>
    </row>
    <row r="43" spans="1:11" ht="23.25" x14ac:dyDescent="0.35">
      <c r="A43" s="205"/>
      <c r="B43" s="11"/>
      <c r="C43" s="11"/>
      <c r="D43" s="47"/>
      <c r="E43" s="47"/>
      <c r="F43" s="47"/>
    </row>
    <row r="44" spans="1:11" ht="23.25" x14ac:dyDescent="0.35">
      <c r="A44" s="200" t="s">
        <v>163</v>
      </c>
      <c r="B44" s="11"/>
      <c r="C44" s="11"/>
      <c r="D44" s="47"/>
      <c r="E44" s="47"/>
      <c r="F44" s="47"/>
    </row>
    <row r="45" spans="1:11" ht="23.25" x14ac:dyDescent="0.35">
      <c r="A45" s="200" t="s">
        <v>164</v>
      </c>
      <c r="B45" s="117"/>
      <c r="C45" s="117"/>
      <c r="D45" s="117"/>
      <c r="E45" s="117"/>
      <c r="F45" s="117"/>
    </row>
    <row r="46" spans="1:11" ht="23.25" x14ac:dyDescent="0.35">
      <c r="A46" s="200"/>
      <c r="B46" s="117"/>
      <c r="C46" s="117"/>
      <c r="D46" s="117"/>
      <c r="E46" s="117"/>
      <c r="F46" s="117"/>
    </row>
    <row r="47" spans="1:11" ht="23.25" x14ac:dyDescent="0.35">
      <c r="A47" s="200" t="s">
        <v>167</v>
      </c>
      <c r="B47" s="117"/>
      <c r="C47" s="117"/>
      <c r="D47" s="117"/>
      <c r="E47" s="117"/>
      <c r="F47" s="117"/>
    </row>
    <row r="48" spans="1:11" ht="23.25" x14ac:dyDescent="0.35">
      <c r="A48" s="200" t="s">
        <v>165</v>
      </c>
      <c r="B48" s="117"/>
      <c r="C48" s="117"/>
      <c r="D48" s="117"/>
      <c r="E48" s="117"/>
      <c r="F48" s="117"/>
    </row>
    <row r="49" spans="1:6" ht="23.25" x14ac:dyDescent="0.35">
      <c r="A49" s="200" t="s">
        <v>166</v>
      </c>
      <c r="B49" s="117"/>
      <c r="C49" s="117"/>
      <c r="D49" s="117"/>
      <c r="E49" s="117"/>
      <c r="F49" s="117"/>
    </row>
    <row r="50" spans="1:6" ht="23.25" x14ac:dyDescent="0.35">
      <c r="A50" s="200" t="s">
        <v>168</v>
      </c>
      <c r="B50" s="117"/>
      <c r="C50" s="117"/>
      <c r="D50" s="117"/>
      <c r="E50" s="117"/>
      <c r="F50" s="117"/>
    </row>
    <row r="51" spans="1:6" ht="23.25" x14ac:dyDescent="0.35">
      <c r="A51" s="200" t="s">
        <v>169</v>
      </c>
      <c r="B51" s="117"/>
      <c r="C51" s="117"/>
      <c r="D51" s="117"/>
      <c r="E51" s="117"/>
      <c r="F51" s="117"/>
    </row>
    <row r="52" spans="1:6" ht="23.25" x14ac:dyDescent="0.35">
      <c r="A52" s="200"/>
      <c r="B52" s="117"/>
      <c r="C52" s="117"/>
      <c r="D52" s="117"/>
      <c r="E52" s="117"/>
      <c r="F52" s="117"/>
    </row>
    <row r="53" spans="1:6" ht="23.25" x14ac:dyDescent="0.35">
      <c r="A53" s="200" t="s">
        <v>170</v>
      </c>
      <c r="B53" s="11"/>
      <c r="C53" s="11"/>
      <c r="D53" s="47"/>
      <c r="E53" s="47"/>
      <c r="F53" s="47"/>
    </row>
    <row r="54" spans="1:6" ht="23.25" x14ac:dyDescent="0.35">
      <c r="A54" s="200" t="s">
        <v>30</v>
      </c>
      <c r="B54" s="11"/>
      <c r="C54" s="11"/>
      <c r="D54" s="47"/>
      <c r="E54" s="47"/>
      <c r="F54" s="47"/>
    </row>
    <row r="55" spans="1:6" ht="23.25" x14ac:dyDescent="0.35">
      <c r="A55" s="200" t="s">
        <v>171</v>
      </c>
      <c r="B55" s="11"/>
      <c r="C55" s="117"/>
      <c r="D55" s="117"/>
      <c r="E55" s="117"/>
      <c r="F55" s="117"/>
    </row>
    <row r="56" spans="1:6" ht="23.25" x14ac:dyDescent="0.35">
      <c r="A56" s="200"/>
      <c r="B56" s="11"/>
      <c r="C56" s="117"/>
      <c r="D56" s="117"/>
      <c r="E56" s="117"/>
      <c r="F56" s="117"/>
    </row>
    <row r="57" spans="1:6" ht="23.25" x14ac:dyDescent="0.35">
      <c r="A57" s="201" t="s">
        <v>172</v>
      </c>
      <c r="B57" s="11"/>
      <c r="C57" s="11"/>
      <c r="D57" s="47"/>
      <c r="E57" s="47"/>
      <c r="F57" s="47"/>
    </row>
    <row r="58" spans="1:6" ht="23.25" x14ac:dyDescent="0.35">
      <c r="A58" s="200" t="s">
        <v>173</v>
      </c>
      <c r="B58" s="11"/>
      <c r="C58" s="11"/>
      <c r="D58" s="47"/>
      <c r="E58" s="47"/>
      <c r="F58" s="47"/>
    </row>
    <row r="59" spans="1:6" ht="23.25" x14ac:dyDescent="0.35">
      <c r="A59" s="200" t="s">
        <v>174</v>
      </c>
      <c r="B59" s="117"/>
      <c r="C59" s="117"/>
      <c r="D59" s="117"/>
      <c r="E59" s="117"/>
      <c r="F59" s="117"/>
    </row>
    <row r="60" spans="1:6" ht="23.25" x14ac:dyDescent="0.35">
      <c r="A60" s="205" t="s">
        <v>175</v>
      </c>
      <c r="B60" s="11"/>
      <c r="C60" s="11"/>
      <c r="D60" s="47"/>
      <c r="E60" s="47"/>
      <c r="F60" s="47"/>
    </row>
    <row r="61" spans="1:6" ht="23.25" x14ac:dyDescent="0.35">
      <c r="A61" s="205"/>
      <c r="B61" s="11"/>
      <c r="C61" s="11"/>
      <c r="D61" s="47"/>
      <c r="E61" s="47"/>
      <c r="F61" s="47"/>
    </row>
    <row r="62" spans="1:6" ht="23.25" x14ac:dyDescent="0.35">
      <c r="A62" s="205" t="s">
        <v>176</v>
      </c>
      <c r="B62" s="11"/>
      <c r="C62" s="11"/>
      <c r="D62" s="47"/>
      <c r="E62" s="47"/>
      <c r="F62" s="47"/>
    </row>
    <row r="63" spans="1:6" ht="23.25" x14ac:dyDescent="0.35">
      <c r="A63" s="205"/>
      <c r="B63" s="11"/>
      <c r="C63" s="11"/>
      <c r="D63" s="47"/>
      <c r="E63" s="47"/>
      <c r="F63" s="47"/>
    </row>
    <row r="64" spans="1:6" ht="23.25" x14ac:dyDescent="0.35">
      <c r="A64" s="200" t="s">
        <v>177</v>
      </c>
      <c r="B64" s="11"/>
      <c r="C64" s="11"/>
      <c r="D64" s="47"/>
      <c r="E64" s="47"/>
      <c r="F64" s="47"/>
    </row>
    <row r="65" spans="1:6" ht="23.25" x14ac:dyDescent="0.35">
      <c r="A65" s="11" t="s">
        <v>31</v>
      </c>
      <c r="B65" s="11"/>
      <c r="C65" s="11"/>
      <c r="D65" s="47"/>
      <c r="E65" s="47"/>
      <c r="F65" s="47"/>
    </row>
    <row r="66" spans="1:6" ht="23.25" x14ac:dyDescent="0.35">
      <c r="A66" s="11" t="s">
        <v>62</v>
      </c>
      <c r="B66" s="11"/>
      <c r="C66" s="11"/>
      <c r="D66" s="47"/>
      <c r="E66" s="47"/>
      <c r="F66" s="47"/>
    </row>
    <row r="67" spans="1:6" ht="23.25" x14ac:dyDescent="0.35">
      <c r="A67" s="11" t="s">
        <v>63</v>
      </c>
      <c r="B67" s="11"/>
      <c r="C67" s="11"/>
      <c r="D67" s="47"/>
      <c r="E67" s="47"/>
      <c r="F67" s="47"/>
    </row>
    <row r="68" spans="1:6" ht="23.25" x14ac:dyDescent="0.35">
      <c r="A68" s="11" t="s">
        <v>64</v>
      </c>
      <c r="B68" s="11"/>
      <c r="C68" s="11"/>
      <c r="D68" s="47"/>
      <c r="E68" s="47"/>
      <c r="F68" s="47"/>
    </row>
    <row r="69" spans="1:6" ht="23.25" x14ac:dyDescent="0.35">
      <c r="A69" s="11" t="s">
        <v>117</v>
      </c>
      <c r="B69" s="117"/>
      <c r="C69" s="117"/>
      <c r="D69" s="117"/>
      <c r="E69" s="117"/>
      <c r="F69" s="117"/>
    </row>
    <row r="70" spans="1:6" ht="23.25" x14ac:dyDescent="0.35">
      <c r="A70" s="205" t="s">
        <v>138</v>
      </c>
      <c r="B70" s="11"/>
      <c r="C70" s="11"/>
      <c r="D70" s="47"/>
      <c r="E70" s="47"/>
      <c r="F70" s="47"/>
    </row>
    <row r="71" spans="1:6" ht="23.25" x14ac:dyDescent="0.35">
      <c r="A71" s="202" t="s">
        <v>180</v>
      </c>
      <c r="B71" s="117"/>
      <c r="C71" s="117"/>
      <c r="D71" s="117"/>
      <c r="E71" s="117"/>
      <c r="F71" s="117"/>
    </row>
    <row r="72" spans="1:6" ht="23.25" x14ac:dyDescent="0.35">
      <c r="A72" s="202" t="s">
        <v>181</v>
      </c>
      <c r="B72" s="117"/>
      <c r="C72" s="117"/>
      <c r="D72" s="117"/>
      <c r="E72" s="117"/>
      <c r="F72" s="117"/>
    </row>
    <row r="73" spans="1:6" ht="23.25" x14ac:dyDescent="0.35">
      <c r="A73" s="202"/>
      <c r="B73" s="117"/>
      <c r="C73" s="117"/>
      <c r="D73" s="117"/>
      <c r="E73" s="117"/>
      <c r="F73" s="117"/>
    </row>
    <row r="74" spans="1:6" ht="23.25" x14ac:dyDescent="0.35">
      <c r="A74" s="202" t="s">
        <v>184</v>
      </c>
      <c r="B74" s="117"/>
      <c r="C74" s="117"/>
      <c r="D74" s="117"/>
      <c r="E74" s="117"/>
      <c r="F74" s="117"/>
    </row>
    <row r="75" spans="1:6" ht="23.25" x14ac:dyDescent="0.35">
      <c r="A75" s="11" t="s">
        <v>187</v>
      </c>
      <c r="B75" s="117"/>
      <c r="C75" s="117"/>
      <c r="D75" s="117"/>
      <c r="E75" s="117"/>
      <c r="F75" s="117"/>
    </row>
    <row r="76" spans="1:6" ht="23.25" x14ac:dyDescent="0.35">
      <c r="A76" s="128" t="s">
        <v>186</v>
      </c>
      <c r="B76" s="117"/>
      <c r="C76" s="117"/>
      <c r="D76" s="117"/>
      <c r="E76" s="117"/>
      <c r="F76" s="117"/>
    </row>
    <row r="77" spans="1:6" ht="23.25" x14ac:dyDescent="0.35">
      <c r="A77" s="11" t="s">
        <v>185</v>
      </c>
      <c r="B77" s="117"/>
      <c r="C77" s="117"/>
      <c r="D77" s="117"/>
      <c r="E77" s="117"/>
      <c r="F77" s="117"/>
    </row>
    <row r="78" spans="1:6" ht="23.25" x14ac:dyDescent="0.35">
      <c r="A78" s="11"/>
      <c r="B78" s="117"/>
      <c r="C78" s="117"/>
      <c r="D78" s="117"/>
      <c r="E78" s="117"/>
      <c r="F78" s="117"/>
    </row>
    <row r="79" spans="1:6" ht="23.25" x14ac:dyDescent="0.35">
      <c r="A79" s="11" t="s">
        <v>183</v>
      </c>
      <c r="B79" s="11"/>
      <c r="C79" s="11"/>
      <c r="D79" s="47"/>
      <c r="E79" s="47"/>
      <c r="F79" s="47"/>
    </row>
    <row r="80" spans="1:6" ht="23.25" x14ac:dyDescent="0.35">
      <c r="A80" s="11" t="s">
        <v>141</v>
      </c>
      <c r="B80" s="117"/>
      <c r="C80" s="117"/>
      <c r="D80" s="117"/>
      <c r="E80" s="117"/>
      <c r="F80" s="117"/>
    </row>
    <row r="81" spans="1:6" ht="23.25" x14ac:dyDescent="0.35">
      <c r="A81" s="202" t="s">
        <v>179</v>
      </c>
      <c r="B81" s="11"/>
      <c r="C81" s="11"/>
      <c r="D81" s="47"/>
      <c r="E81" s="47"/>
      <c r="F81" s="47"/>
    </row>
    <row r="82" spans="1:6" ht="23.25" x14ac:dyDescent="0.35">
      <c r="A82" s="11" t="s">
        <v>140</v>
      </c>
      <c r="B82" s="202"/>
      <c r="C82" s="202"/>
      <c r="D82" s="123"/>
      <c r="E82" s="123"/>
      <c r="F82" s="123"/>
    </row>
    <row r="83" spans="1:6" ht="23.25" x14ac:dyDescent="0.35">
      <c r="A83" s="202" t="s">
        <v>139</v>
      </c>
      <c r="B83" s="11"/>
      <c r="C83" s="11"/>
      <c r="D83" s="47"/>
      <c r="E83" s="47"/>
      <c r="F83" s="47"/>
    </row>
    <row r="84" spans="1:6" ht="23.25" x14ac:dyDescent="0.35">
      <c r="A84" s="202"/>
      <c r="B84" s="11"/>
      <c r="C84" s="11"/>
      <c r="D84" s="47"/>
      <c r="E84" s="47"/>
      <c r="F84" s="47"/>
    </row>
    <row r="85" spans="1:6" ht="23.25" x14ac:dyDescent="0.35">
      <c r="A85" s="202"/>
      <c r="B85" s="11"/>
      <c r="C85" s="11"/>
      <c r="D85" s="47"/>
      <c r="E85" s="47"/>
      <c r="F85" s="47"/>
    </row>
    <row r="86" spans="1:6" ht="23.25" x14ac:dyDescent="0.35">
      <c r="A86" s="202"/>
      <c r="B86" s="11"/>
      <c r="C86" s="11"/>
      <c r="D86" s="47"/>
      <c r="E86" s="47"/>
      <c r="F86" s="47"/>
    </row>
    <row r="87" spans="1:6" ht="26.25" x14ac:dyDescent="0.4">
      <c r="A87" s="11"/>
      <c r="B87" s="261" t="s">
        <v>144</v>
      </c>
    </row>
    <row r="88" spans="1:6" ht="23.25" x14ac:dyDescent="0.35">
      <c r="C88" s="218" t="s">
        <v>22</v>
      </c>
    </row>
  </sheetData>
  <sheetProtection sheet="1" objects="1" scenarios="1"/>
  <hyperlinks>
    <hyperlink ref="A32" r:id="rId1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>
      <selection activeCell="C20" sqref="C20"/>
    </sheetView>
  </sheetViews>
  <sheetFormatPr baseColWidth="10" defaultRowHeight="15" x14ac:dyDescent="0.25"/>
  <cols>
    <col min="1" max="1" width="5" customWidth="1"/>
    <col min="2" max="2" width="79.28515625" customWidth="1"/>
    <col min="3" max="3" width="22" customWidth="1"/>
    <col min="4" max="4" width="13.28515625" customWidth="1"/>
    <col min="7" max="7" width="49.5703125" customWidth="1"/>
    <col min="8" max="8" width="17.7109375" customWidth="1"/>
    <col min="13" max="13" width="14.85546875" customWidth="1"/>
    <col min="14" max="14" width="13.5703125" customWidth="1"/>
    <col min="15" max="15" width="15.85546875" customWidth="1"/>
  </cols>
  <sheetData>
    <row r="1" spans="1:16" ht="15.75" thickBot="1" x14ac:dyDescent="0.3">
      <c r="A1" s="187" t="s">
        <v>101</v>
      </c>
      <c r="B1" s="188" t="s">
        <v>102</v>
      </c>
      <c r="C1" s="188" t="s">
        <v>103</v>
      </c>
      <c r="D1" s="188" t="s">
        <v>104</v>
      </c>
      <c r="E1" s="188" t="s">
        <v>105</v>
      </c>
      <c r="F1" s="188" t="s">
        <v>106</v>
      </c>
      <c r="G1" s="188" t="s">
        <v>107</v>
      </c>
      <c r="H1" s="188" t="s">
        <v>108</v>
      </c>
      <c r="I1" s="188" t="s">
        <v>109</v>
      </c>
      <c r="J1" s="188" t="s">
        <v>110</v>
      </c>
      <c r="K1" s="188" t="s">
        <v>111</v>
      </c>
      <c r="L1" s="188" t="s">
        <v>112</v>
      </c>
      <c r="M1" s="188" t="s">
        <v>113</v>
      </c>
      <c r="N1" s="188" t="s">
        <v>114</v>
      </c>
      <c r="O1" s="189">
        <v>0</v>
      </c>
    </row>
    <row r="2" spans="1:16" ht="24" thickBot="1" x14ac:dyDescent="0.4">
      <c r="A2" s="179"/>
      <c r="B2" s="180" t="s">
        <v>27</v>
      </c>
      <c r="C2" s="1"/>
      <c r="D2" s="181"/>
      <c r="E2" s="182" t="s">
        <v>25</v>
      </c>
      <c r="F2" s="183"/>
      <c r="G2" s="184"/>
      <c r="H2" s="185" t="s">
        <v>71</v>
      </c>
      <c r="I2" s="186" t="s">
        <v>94</v>
      </c>
      <c r="J2" s="4"/>
      <c r="K2" s="4"/>
      <c r="L2" s="4"/>
      <c r="M2" s="4"/>
      <c r="N2" s="4"/>
      <c r="O2" s="143"/>
      <c r="P2" s="1"/>
    </row>
    <row r="3" spans="1:16" ht="27" thickBot="1" x14ac:dyDescent="0.45">
      <c r="A3" s="55" t="s">
        <v>23</v>
      </c>
      <c r="B3" s="178" t="s">
        <v>1</v>
      </c>
      <c r="C3" s="68" t="s">
        <v>3</v>
      </c>
      <c r="D3" s="112" t="s">
        <v>73</v>
      </c>
      <c r="E3" s="102"/>
      <c r="F3" s="103"/>
      <c r="G3" s="113"/>
      <c r="H3" s="176" t="s">
        <v>72</v>
      </c>
      <c r="I3" s="145" t="s">
        <v>58</v>
      </c>
      <c r="J3" s="144"/>
      <c r="K3" s="144"/>
      <c r="L3" s="144"/>
      <c r="M3" s="144"/>
      <c r="N3" s="144"/>
      <c r="O3" s="146"/>
    </row>
    <row r="4" spans="1:16" ht="24" thickBot="1" x14ac:dyDescent="0.4">
      <c r="A4" s="104"/>
      <c r="B4" s="177"/>
      <c r="C4" s="105"/>
      <c r="D4" s="114" t="s">
        <v>146</v>
      </c>
      <c r="E4" s="48"/>
      <c r="F4" s="110"/>
      <c r="G4" s="115"/>
      <c r="I4" s="151" t="s">
        <v>57</v>
      </c>
      <c r="J4" s="70"/>
      <c r="K4" s="70"/>
      <c r="L4" s="70"/>
      <c r="M4" s="70"/>
      <c r="N4" s="148"/>
      <c r="O4" s="106"/>
    </row>
    <row r="5" spans="1:16" ht="19.5" thickBot="1" x14ac:dyDescent="0.35">
      <c r="A5" s="193" t="s">
        <v>7</v>
      </c>
      <c r="B5" s="190" t="s">
        <v>24</v>
      </c>
      <c r="C5" s="119">
        <v>999999</v>
      </c>
      <c r="D5" s="101" t="s">
        <v>66</v>
      </c>
      <c r="E5" s="101"/>
      <c r="F5" s="101"/>
      <c r="G5" s="96"/>
      <c r="H5" s="149">
        <f>+C5</f>
        <v>999999</v>
      </c>
      <c r="I5" s="150" t="s">
        <v>95</v>
      </c>
      <c r="P5" s="1"/>
    </row>
    <row r="6" spans="1:16" ht="19.5" thickBot="1" x14ac:dyDescent="0.35">
      <c r="A6" s="193" t="s">
        <v>8</v>
      </c>
      <c r="B6" s="191" t="s">
        <v>82</v>
      </c>
      <c r="C6" s="54" t="s">
        <v>83</v>
      </c>
      <c r="D6" s="100"/>
      <c r="E6" s="101"/>
      <c r="F6" s="101"/>
      <c r="G6" s="96"/>
      <c r="H6" s="120" t="str">
        <f>+C6</f>
        <v>@</v>
      </c>
      <c r="I6" s="71">
        <v>7</v>
      </c>
      <c r="J6" s="72" t="s">
        <v>39</v>
      </c>
      <c r="K6" s="73"/>
      <c r="L6" s="73"/>
      <c r="M6" s="175" t="s">
        <v>40</v>
      </c>
      <c r="N6" s="73"/>
      <c r="O6" s="154" t="s">
        <v>96</v>
      </c>
      <c r="P6" s="1"/>
    </row>
    <row r="7" spans="1:16" ht="21.75" thickBot="1" x14ac:dyDescent="0.4">
      <c r="A7" s="193" t="s">
        <v>9</v>
      </c>
      <c r="B7" s="192" t="s">
        <v>26</v>
      </c>
      <c r="C7" s="56">
        <v>43466</v>
      </c>
      <c r="D7" s="24" t="s">
        <v>67</v>
      </c>
      <c r="E7" s="95"/>
      <c r="F7" s="95"/>
      <c r="G7" s="97"/>
      <c r="H7" s="57">
        <f>+C7</f>
        <v>43466</v>
      </c>
      <c r="I7" s="159">
        <v>8</v>
      </c>
      <c r="J7" s="160" t="s">
        <v>41</v>
      </c>
      <c r="K7" s="74"/>
      <c r="L7" s="174" t="s">
        <v>55</v>
      </c>
      <c r="M7" s="75">
        <v>1</v>
      </c>
      <c r="N7" s="161"/>
      <c r="O7" s="162" t="s">
        <v>97</v>
      </c>
      <c r="P7" s="1"/>
    </row>
    <row r="8" spans="1:16" ht="19.5" thickBot="1" x14ac:dyDescent="0.35">
      <c r="A8" s="31"/>
      <c r="B8" s="29"/>
      <c r="C8" s="4"/>
      <c r="D8" s="58" t="s">
        <v>34</v>
      </c>
      <c r="E8" s="59"/>
      <c r="F8" s="59"/>
      <c r="G8" s="23"/>
      <c r="H8" s="51"/>
      <c r="I8" s="71">
        <v>19</v>
      </c>
      <c r="J8" s="77" t="s">
        <v>42</v>
      </c>
      <c r="K8" s="78"/>
      <c r="L8" s="79"/>
      <c r="M8" s="76" t="s">
        <v>43</v>
      </c>
      <c r="N8" s="76" t="s">
        <v>44</v>
      </c>
      <c r="O8" s="158"/>
      <c r="P8" s="1"/>
    </row>
    <row r="9" spans="1:16" ht="19.5" thickBot="1" x14ac:dyDescent="0.35">
      <c r="A9" s="193" t="s">
        <v>10</v>
      </c>
      <c r="B9" s="194" t="s">
        <v>35</v>
      </c>
      <c r="C9" s="220">
        <v>22100</v>
      </c>
      <c r="D9" s="12" t="s">
        <v>28</v>
      </c>
      <c r="E9" s="14"/>
      <c r="F9" s="14"/>
      <c r="G9" s="22"/>
      <c r="H9" s="51"/>
      <c r="I9" s="71">
        <v>20</v>
      </c>
      <c r="J9" s="77"/>
      <c r="K9" s="78"/>
      <c r="L9" s="79"/>
      <c r="M9" s="80" t="s">
        <v>45</v>
      </c>
      <c r="N9" s="81" t="s">
        <v>46</v>
      </c>
      <c r="O9" s="163"/>
      <c r="P9" s="1"/>
    </row>
    <row r="10" spans="1:16" ht="19.5" thickBot="1" x14ac:dyDescent="0.35">
      <c r="A10" s="193" t="s">
        <v>11</v>
      </c>
      <c r="B10" s="195" t="s">
        <v>5</v>
      </c>
      <c r="C10" s="25">
        <v>0.06</v>
      </c>
      <c r="D10" s="13" t="s">
        <v>127</v>
      </c>
      <c r="E10" s="17"/>
      <c r="F10" s="17"/>
      <c r="G10" s="17"/>
      <c r="H10" s="51"/>
      <c r="I10" s="164">
        <v>21</v>
      </c>
      <c r="J10" s="165"/>
      <c r="K10" s="166"/>
      <c r="L10" s="167" t="s">
        <v>47</v>
      </c>
      <c r="M10" s="168" t="s">
        <v>48</v>
      </c>
      <c r="N10" s="152">
        <v>3.6</v>
      </c>
      <c r="O10" s="169" t="s">
        <v>98</v>
      </c>
      <c r="P10" s="1"/>
    </row>
    <row r="11" spans="1:16" ht="19.5" thickBot="1" x14ac:dyDescent="0.35">
      <c r="A11" s="31"/>
      <c r="B11" s="30" t="s">
        <v>60</v>
      </c>
      <c r="C11" s="26">
        <f>+C9*C10+C9</f>
        <v>23426</v>
      </c>
      <c r="D11" s="67" t="s">
        <v>65</v>
      </c>
      <c r="E11" s="64"/>
      <c r="F11" s="64"/>
      <c r="G11" s="65"/>
      <c r="H11" s="265">
        <f>+C11</f>
        <v>23426</v>
      </c>
      <c r="I11" s="71">
        <v>22</v>
      </c>
      <c r="J11" s="82"/>
      <c r="K11" s="72"/>
      <c r="L11" s="83" t="s">
        <v>49</v>
      </c>
      <c r="M11" s="80" t="s">
        <v>50</v>
      </c>
      <c r="N11" s="84">
        <v>3.6</v>
      </c>
      <c r="O11" s="170"/>
      <c r="P11" s="1"/>
    </row>
    <row r="12" spans="1:16" ht="21.75" thickBot="1" x14ac:dyDescent="0.4">
      <c r="A12" s="193" t="s">
        <v>12</v>
      </c>
      <c r="B12" s="195" t="s">
        <v>33</v>
      </c>
      <c r="C12" s="27">
        <v>3.6</v>
      </c>
      <c r="D12" s="24" t="s">
        <v>68</v>
      </c>
      <c r="E12" s="95"/>
      <c r="F12" s="95"/>
      <c r="G12" s="97"/>
      <c r="H12" s="264">
        <f>+C12</f>
        <v>3.6</v>
      </c>
      <c r="I12" s="159">
        <v>23</v>
      </c>
      <c r="J12" s="165"/>
      <c r="K12" s="166"/>
      <c r="L12" s="172"/>
      <c r="M12" s="168" t="s">
        <v>51</v>
      </c>
      <c r="N12" s="153" t="s">
        <v>56</v>
      </c>
      <c r="O12" s="173" t="s">
        <v>99</v>
      </c>
      <c r="P12" s="1"/>
    </row>
    <row r="13" spans="1:16" ht="19.5" thickBot="1" x14ac:dyDescent="0.35">
      <c r="A13" s="31"/>
      <c r="B13" s="258" t="s">
        <v>59</v>
      </c>
      <c r="C13" s="241">
        <f>IF(C12&lt;=5,7,(35+(C12-5)*5)/C12)</f>
        <v>7</v>
      </c>
      <c r="D13" s="239" t="s">
        <v>130</v>
      </c>
      <c r="E13" s="239"/>
      <c r="F13" s="239"/>
      <c r="G13" s="239"/>
      <c r="H13" s="240"/>
      <c r="I13" s="86">
        <v>24</v>
      </c>
      <c r="J13" s="87" t="s">
        <v>61</v>
      </c>
      <c r="K13" s="88"/>
      <c r="L13" s="89"/>
      <c r="M13" s="155" t="s">
        <v>52</v>
      </c>
      <c r="N13" s="171" t="s">
        <v>100</v>
      </c>
      <c r="O13" s="85"/>
      <c r="P13" s="1"/>
    </row>
    <row r="14" spans="1:16" ht="18.75" x14ac:dyDescent="0.3">
      <c r="A14" s="193" t="s">
        <v>13</v>
      </c>
      <c r="B14" s="239" t="s">
        <v>36</v>
      </c>
      <c r="C14" s="61">
        <v>850</v>
      </c>
      <c r="D14" s="60" t="s">
        <v>32</v>
      </c>
      <c r="E14" s="18"/>
      <c r="F14" s="18"/>
      <c r="G14" s="24"/>
      <c r="H14" s="28"/>
      <c r="I14" s="86">
        <v>25</v>
      </c>
      <c r="J14" s="87" t="s">
        <v>61</v>
      </c>
      <c r="K14" s="88"/>
      <c r="L14" s="89"/>
      <c r="M14" s="155" t="s">
        <v>53</v>
      </c>
      <c r="N14" s="157">
        <v>0</v>
      </c>
      <c r="O14" s="90"/>
      <c r="P14" s="1"/>
    </row>
    <row r="15" spans="1:16" ht="19.5" thickBot="1" x14ac:dyDescent="0.35">
      <c r="A15" s="193" t="s">
        <v>14</v>
      </c>
      <c r="B15" s="259" t="s">
        <v>37</v>
      </c>
      <c r="C15" s="62">
        <v>65</v>
      </c>
      <c r="D15" s="60" t="s">
        <v>131</v>
      </c>
      <c r="E15" s="15"/>
      <c r="F15" s="15"/>
      <c r="G15" s="66"/>
      <c r="H15" s="51"/>
      <c r="I15" s="91">
        <v>26</v>
      </c>
      <c r="J15" s="147" t="s">
        <v>61</v>
      </c>
      <c r="K15" s="92"/>
      <c r="L15" s="93"/>
      <c r="M15" s="156" t="s">
        <v>54</v>
      </c>
      <c r="N15" s="157">
        <v>35</v>
      </c>
      <c r="O15" s="94"/>
      <c r="P15" s="1"/>
    </row>
    <row r="16" spans="1:16" ht="19.5" thickBot="1" x14ac:dyDescent="0.35">
      <c r="A16" s="31"/>
      <c r="B16" s="5"/>
      <c r="C16" s="1"/>
      <c r="D16" s="16" t="s">
        <v>132</v>
      </c>
      <c r="E16" s="19"/>
      <c r="F16" s="19"/>
      <c r="G16" s="19"/>
      <c r="H16" s="51"/>
      <c r="P16" s="1"/>
    </row>
    <row r="17" spans="1:16" ht="24" thickBot="1" x14ac:dyDescent="0.4">
      <c r="A17" s="32"/>
      <c r="B17" s="46" t="s">
        <v>38</v>
      </c>
      <c r="C17" s="2"/>
      <c r="D17" s="33" t="s">
        <v>29</v>
      </c>
      <c r="E17" s="20"/>
      <c r="F17" s="20"/>
      <c r="G17" s="20"/>
      <c r="H17" s="51" t="s">
        <v>6</v>
      </c>
      <c r="I17" s="1"/>
      <c r="J17" s="1"/>
      <c r="K17" s="1"/>
      <c r="L17" s="1"/>
      <c r="M17" s="1"/>
      <c r="N17" s="1"/>
      <c r="O17" s="1"/>
      <c r="P17" s="1"/>
    </row>
    <row r="18" spans="1:16" ht="18.75" x14ac:dyDescent="0.3">
      <c r="A18" s="1"/>
      <c r="B18" s="44" t="s">
        <v>0</v>
      </c>
      <c r="C18" s="45">
        <f>+C12*C14</f>
        <v>3060</v>
      </c>
      <c r="D18" s="98" t="s">
        <v>0</v>
      </c>
      <c r="E18" s="1"/>
      <c r="F18" s="1"/>
      <c r="G18" s="1"/>
      <c r="H18" s="121">
        <f>+C18</f>
        <v>3060</v>
      </c>
      <c r="I18" s="1"/>
      <c r="J18" s="1"/>
      <c r="K18" s="1"/>
      <c r="L18" s="1"/>
      <c r="M18" s="1"/>
      <c r="N18" s="1"/>
      <c r="O18" s="1"/>
      <c r="P18" s="1"/>
    </row>
    <row r="19" spans="1:16" ht="18.75" x14ac:dyDescent="0.3">
      <c r="A19" s="1"/>
      <c r="B19" s="34" t="s">
        <v>69</v>
      </c>
      <c r="C19" s="35">
        <f>+C18*C13/1000</f>
        <v>21.42</v>
      </c>
      <c r="D19" s="99" t="s">
        <v>69</v>
      </c>
      <c r="E19" s="1"/>
      <c r="F19" s="1"/>
      <c r="G19" s="1"/>
      <c r="H19" s="122">
        <f>+C19</f>
        <v>21.42</v>
      </c>
      <c r="I19" s="1"/>
      <c r="J19" s="1"/>
      <c r="K19" s="1"/>
      <c r="L19" s="1"/>
      <c r="M19" s="1"/>
      <c r="N19" s="1"/>
      <c r="O19" s="1"/>
      <c r="P19" s="1"/>
    </row>
    <row r="20" spans="1:16" ht="18.75" x14ac:dyDescent="0.3">
      <c r="A20" s="1"/>
      <c r="B20" s="34" t="s">
        <v>15</v>
      </c>
      <c r="C20" s="36">
        <f>+C19*C15</f>
        <v>1392.3000000000002</v>
      </c>
      <c r="D20" s="1"/>
      <c r="E20" s="1"/>
      <c r="F20" s="1"/>
      <c r="G20" s="1"/>
      <c r="H20" s="51"/>
      <c r="I20" s="1"/>
      <c r="J20" s="1"/>
      <c r="K20" s="1"/>
      <c r="L20" s="1"/>
      <c r="M20" s="1"/>
      <c r="N20" s="1"/>
      <c r="O20" s="1"/>
      <c r="P20" s="1"/>
    </row>
    <row r="21" spans="1:16" ht="18.75" x14ac:dyDescent="0.3">
      <c r="A21" s="1"/>
      <c r="B21" s="34" t="s">
        <v>16</v>
      </c>
      <c r="C21" s="36">
        <f>+C20*10</f>
        <v>13923.000000000002</v>
      </c>
      <c r="D21" s="1"/>
      <c r="E21" s="1"/>
      <c r="F21" s="1"/>
      <c r="G21" s="1"/>
      <c r="H21" s="51"/>
      <c r="I21" s="1"/>
      <c r="J21" s="1"/>
      <c r="K21" s="1"/>
      <c r="L21" s="1"/>
      <c r="M21" s="1"/>
      <c r="N21" s="1"/>
      <c r="O21" s="1"/>
      <c r="P21" s="1"/>
    </row>
    <row r="22" spans="1:16" ht="18.75" x14ac:dyDescent="0.3">
      <c r="A22" s="1"/>
      <c r="B22" s="34" t="s">
        <v>17</v>
      </c>
      <c r="C22" s="36">
        <f>+C20*15</f>
        <v>20884.500000000004</v>
      </c>
      <c r="D22" s="1"/>
      <c r="E22" s="1"/>
      <c r="F22" s="1"/>
      <c r="G22" s="1"/>
      <c r="H22" s="51"/>
      <c r="I22" s="1"/>
      <c r="J22" s="1"/>
      <c r="K22" s="1"/>
      <c r="L22" s="1"/>
      <c r="M22" s="1"/>
      <c r="N22" s="1"/>
      <c r="O22" s="1"/>
      <c r="P22" s="1"/>
    </row>
    <row r="23" spans="1:16" ht="18.75" x14ac:dyDescent="0.3">
      <c r="A23" s="1"/>
      <c r="B23" s="34" t="s">
        <v>18</v>
      </c>
      <c r="C23" s="36">
        <f>+C22-C21</f>
        <v>6961.5000000000018</v>
      </c>
      <c r="D23" s="63"/>
      <c r="E23" s="1"/>
      <c r="F23" s="1"/>
      <c r="G23" s="1"/>
      <c r="H23" s="51"/>
      <c r="I23" s="1"/>
      <c r="J23" s="1"/>
      <c r="K23" s="1"/>
      <c r="L23" s="1"/>
      <c r="M23" s="1"/>
      <c r="N23" s="1"/>
      <c r="O23" s="1"/>
      <c r="P23" s="1"/>
    </row>
    <row r="24" spans="1:16" ht="19.5" thickBot="1" x14ac:dyDescent="0.35">
      <c r="A24" s="1"/>
      <c r="B24" s="34"/>
      <c r="C24" s="37"/>
      <c r="D24" s="1"/>
      <c r="E24" s="1"/>
      <c r="F24" s="1"/>
      <c r="G24" s="1"/>
      <c r="H24" s="51"/>
      <c r="I24" s="1"/>
      <c r="J24" s="1"/>
      <c r="K24" s="1"/>
      <c r="L24" s="1"/>
      <c r="M24" s="1"/>
      <c r="N24" s="1"/>
      <c r="O24" s="1"/>
      <c r="P24" s="1"/>
    </row>
    <row r="25" spans="1:16" ht="21.75" thickBot="1" x14ac:dyDescent="0.4">
      <c r="A25" s="1"/>
      <c r="B25" s="38" t="s">
        <v>2</v>
      </c>
      <c r="C25" s="138">
        <f>+C20/C11</f>
        <v>5.9433962264150951E-2</v>
      </c>
      <c r="D25" s="141" t="s">
        <v>93</v>
      </c>
      <c r="E25" s="3"/>
      <c r="F25" s="3"/>
      <c r="G25" s="69"/>
      <c r="H25" s="242">
        <f>+C25*100</f>
        <v>5.9433962264150955</v>
      </c>
      <c r="I25" s="1"/>
      <c r="J25" s="1"/>
      <c r="K25" s="1"/>
      <c r="L25" s="1"/>
      <c r="M25" s="1"/>
      <c r="N25" s="1"/>
      <c r="O25" s="1"/>
      <c r="P25" s="1"/>
    </row>
    <row r="26" spans="1:16" ht="19.5" thickBot="1" x14ac:dyDescent="0.35">
      <c r="A26" s="1"/>
      <c r="B26" s="39" t="s">
        <v>4</v>
      </c>
      <c r="C26" s="139">
        <f>+C11/C12</f>
        <v>6507.2222222222217</v>
      </c>
      <c r="D26" s="142" t="s">
        <v>92</v>
      </c>
      <c r="E26" s="4"/>
      <c r="F26" s="4"/>
      <c r="G26" s="143"/>
      <c r="I26" s="1"/>
      <c r="J26" s="1"/>
      <c r="K26" s="1"/>
      <c r="L26" s="1"/>
      <c r="M26" s="1"/>
      <c r="N26" s="1"/>
      <c r="O26" s="1"/>
      <c r="P26" s="1"/>
    </row>
    <row r="27" spans="1:16" ht="18.75" x14ac:dyDescent="0.3">
      <c r="A27" s="1"/>
      <c r="B27" s="34"/>
      <c r="C27" s="40"/>
      <c r="I27" s="1"/>
      <c r="J27" s="1"/>
      <c r="K27" s="1"/>
      <c r="L27" s="1"/>
      <c r="M27" s="1"/>
      <c r="N27" s="1"/>
      <c r="O27" s="1"/>
      <c r="P27" s="1"/>
    </row>
    <row r="28" spans="1:16" ht="18.75" x14ac:dyDescent="0.3">
      <c r="A28" s="1"/>
      <c r="B28" s="34" t="s">
        <v>19</v>
      </c>
      <c r="C28" s="36">
        <f>+C21-C11</f>
        <v>-9502.9999999999982</v>
      </c>
      <c r="I28" s="1"/>
      <c r="J28" s="1"/>
      <c r="K28" s="1"/>
      <c r="L28" s="1"/>
      <c r="M28" s="1"/>
      <c r="N28" s="1"/>
      <c r="O28" s="1"/>
      <c r="P28" s="1"/>
    </row>
    <row r="29" spans="1:16" ht="18.75" x14ac:dyDescent="0.3">
      <c r="A29" s="1"/>
      <c r="B29" s="34" t="s">
        <v>21</v>
      </c>
      <c r="C29" s="41">
        <f>+C21/C11</f>
        <v>0.59433962264150952</v>
      </c>
      <c r="I29" s="1"/>
      <c r="J29" s="1"/>
      <c r="K29" s="1"/>
      <c r="L29" s="1"/>
      <c r="M29" s="1"/>
      <c r="N29" s="1"/>
      <c r="O29" s="1"/>
      <c r="P29" s="1"/>
    </row>
    <row r="30" spans="1:16" ht="18.75" x14ac:dyDescent="0.3">
      <c r="A30" s="1"/>
      <c r="B30" s="34"/>
      <c r="C30" s="41"/>
      <c r="I30" s="1"/>
      <c r="J30" s="1"/>
      <c r="K30" s="1"/>
      <c r="L30" s="1"/>
      <c r="M30" s="1"/>
      <c r="N30" s="1"/>
      <c r="O30" s="1"/>
      <c r="P30" s="1"/>
    </row>
    <row r="31" spans="1:16" ht="18.75" x14ac:dyDescent="0.3">
      <c r="B31" s="34" t="s">
        <v>20</v>
      </c>
      <c r="C31" s="36">
        <f>+C22-C11</f>
        <v>-2541.4999999999964</v>
      </c>
      <c r="I31" s="1"/>
      <c r="J31" s="1"/>
      <c r="K31" s="1"/>
      <c r="L31" s="1"/>
      <c r="M31" s="1"/>
      <c r="N31" s="1"/>
      <c r="O31" s="1"/>
      <c r="P31" s="1"/>
    </row>
    <row r="32" spans="1:16" ht="19.5" thickBot="1" x14ac:dyDescent="0.35">
      <c r="A32" s="1"/>
      <c r="B32" s="42" t="s">
        <v>21</v>
      </c>
      <c r="C32" s="43">
        <f>+C22/C11</f>
        <v>0.89150943396226434</v>
      </c>
      <c r="I32" s="1"/>
      <c r="J32" s="1"/>
      <c r="K32" s="1"/>
      <c r="L32" s="1"/>
      <c r="M32" s="1"/>
      <c r="N32" s="1"/>
      <c r="O32" s="1"/>
      <c r="P32" s="1"/>
    </row>
    <row r="33" spans="1:16" ht="19.5" thickBot="1" x14ac:dyDescent="0.35">
      <c r="A33" s="1"/>
      <c r="B33" s="108"/>
      <c r="C33" s="109"/>
      <c r="I33" s="1"/>
      <c r="J33" s="1"/>
      <c r="K33" s="1"/>
      <c r="L33" s="1"/>
      <c r="M33" s="1"/>
      <c r="N33" s="1"/>
      <c r="O33" s="1"/>
      <c r="P33" s="1"/>
    </row>
    <row r="34" spans="1:16" ht="24" thickBot="1" x14ac:dyDescent="0.4">
      <c r="A34" s="262" t="s">
        <v>74</v>
      </c>
      <c r="B34" s="124" t="s">
        <v>145</v>
      </c>
      <c r="C34" s="107"/>
      <c r="D34" s="107"/>
      <c r="E34" s="6"/>
      <c r="F34" s="2"/>
      <c r="G34" s="140"/>
      <c r="I34" s="1"/>
      <c r="J34" s="1"/>
      <c r="K34" s="1"/>
      <c r="L34" s="1"/>
      <c r="M34" s="1"/>
      <c r="N34" s="1"/>
      <c r="O34" s="1"/>
      <c r="P34" s="1"/>
    </row>
    <row r="35" spans="1:16" ht="26.25" x14ac:dyDescent="0.3">
      <c r="A35" s="99"/>
      <c r="B35" s="245" t="s">
        <v>137</v>
      </c>
      <c r="C35" s="237"/>
      <c r="D35" s="125"/>
      <c r="E35" s="1"/>
      <c r="F35" s="1"/>
      <c r="G35" s="1"/>
      <c r="I35" s="1"/>
      <c r="J35" s="1"/>
      <c r="K35" s="1"/>
      <c r="L35" s="1"/>
      <c r="M35" s="1"/>
      <c r="N35" s="1"/>
      <c r="O35" s="1"/>
      <c r="P35" s="1"/>
    </row>
    <row r="36" spans="1:16" ht="18.75" x14ac:dyDescent="0.3">
      <c r="A36" s="229">
        <v>1</v>
      </c>
      <c r="B36" s="226" t="s">
        <v>75</v>
      </c>
      <c r="C36" s="246">
        <f>+H5</f>
        <v>999999</v>
      </c>
      <c r="D36" s="237" t="s">
        <v>151</v>
      </c>
      <c r="E36" s="237"/>
      <c r="F36" s="247"/>
      <c r="G36" s="247"/>
      <c r="I36" s="1"/>
      <c r="J36" s="1"/>
      <c r="K36" s="1"/>
      <c r="L36" s="1"/>
      <c r="M36" s="1"/>
      <c r="N36" s="1"/>
      <c r="O36" s="1"/>
      <c r="P36" s="1"/>
    </row>
    <row r="37" spans="1:16" ht="18.75" x14ac:dyDescent="0.3">
      <c r="A37" s="229">
        <v>2</v>
      </c>
      <c r="B37" s="227" t="s">
        <v>84</v>
      </c>
      <c r="C37" s="248" t="str">
        <f>+H6</f>
        <v>@</v>
      </c>
      <c r="D37" s="237" t="s">
        <v>147</v>
      </c>
      <c r="E37" s="123"/>
      <c r="F37" s="47"/>
      <c r="G37" s="47"/>
      <c r="I37" s="1"/>
      <c r="J37" s="1"/>
      <c r="K37" s="1"/>
      <c r="L37" s="1"/>
      <c r="M37" s="1"/>
      <c r="N37" s="1"/>
      <c r="O37" s="1"/>
      <c r="P37" s="1"/>
    </row>
    <row r="38" spans="1:16" ht="18.75" x14ac:dyDescent="0.3">
      <c r="A38" s="229">
        <v>3</v>
      </c>
      <c r="B38" s="226" t="s">
        <v>76</v>
      </c>
      <c r="C38" s="249">
        <f>+H7</f>
        <v>43466</v>
      </c>
      <c r="D38" s="237" t="s">
        <v>147</v>
      </c>
      <c r="E38" s="1"/>
      <c r="F38" s="1"/>
      <c r="G38" s="1"/>
      <c r="I38" s="1"/>
      <c r="J38" s="1"/>
      <c r="K38" s="1"/>
      <c r="L38" s="1"/>
      <c r="M38" s="1"/>
      <c r="N38" s="1"/>
      <c r="O38" s="1"/>
      <c r="P38" s="1"/>
    </row>
    <row r="39" spans="1:16" ht="18.75" x14ac:dyDescent="0.3">
      <c r="A39" s="230">
        <v>4</v>
      </c>
      <c r="B39" s="226" t="s">
        <v>79</v>
      </c>
      <c r="C39" s="250">
        <f>+H11</f>
        <v>23426</v>
      </c>
      <c r="D39" s="237" t="s">
        <v>147</v>
      </c>
      <c r="E39" s="1"/>
      <c r="F39" s="1"/>
      <c r="G39" s="1"/>
      <c r="I39" s="1"/>
      <c r="J39" s="1"/>
      <c r="K39" s="1"/>
      <c r="L39" s="1"/>
      <c r="M39" s="1"/>
      <c r="N39" s="1"/>
      <c r="O39" s="1"/>
      <c r="P39" s="1"/>
    </row>
    <row r="40" spans="1:16" ht="18.75" x14ac:dyDescent="0.3">
      <c r="A40" s="230">
        <v>5</v>
      </c>
      <c r="B40" s="226" t="s">
        <v>150</v>
      </c>
      <c r="C40" s="263">
        <f>+C12</f>
        <v>3.6</v>
      </c>
      <c r="D40" s="237" t="s">
        <v>147</v>
      </c>
      <c r="E40" s="1"/>
      <c r="F40" s="1"/>
      <c r="G40" s="1"/>
      <c r="I40" s="1"/>
      <c r="J40" s="1"/>
      <c r="K40" s="1"/>
      <c r="L40" s="1"/>
      <c r="M40" s="1"/>
      <c r="N40" s="1"/>
      <c r="O40" s="1"/>
      <c r="P40" s="1"/>
    </row>
    <row r="41" spans="1:16" ht="18.75" x14ac:dyDescent="0.3">
      <c r="A41" s="230">
        <v>6</v>
      </c>
      <c r="B41" s="226" t="s">
        <v>77</v>
      </c>
      <c r="C41" s="251">
        <f>+H18</f>
        <v>3060</v>
      </c>
      <c r="D41" s="237" t="s">
        <v>147</v>
      </c>
      <c r="E41" s="1"/>
      <c r="F41" s="1"/>
      <c r="G41" s="1"/>
      <c r="I41" s="1"/>
      <c r="J41" s="1"/>
      <c r="K41" s="1"/>
      <c r="L41" s="1"/>
      <c r="M41" s="1"/>
      <c r="N41" s="1"/>
      <c r="O41" s="1"/>
      <c r="P41" s="1"/>
    </row>
    <row r="42" spans="1:16" ht="18.75" x14ac:dyDescent="0.3">
      <c r="A42" s="230">
        <v>7</v>
      </c>
      <c r="B42" s="226" t="s">
        <v>78</v>
      </c>
      <c r="C42" s="252">
        <f>+H19</f>
        <v>21.42</v>
      </c>
      <c r="D42" s="237" t="s">
        <v>148</v>
      </c>
      <c r="E42" s="253"/>
      <c r="F42" s="253"/>
      <c r="G42" s="1"/>
      <c r="I42" s="1"/>
      <c r="J42" s="1"/>
      <c r="K42" s="1"/>
      <c r="L42" s="1"/>
      <c r="M42" s="1"/>
      <c r="N42" s="1"/>
      <c r="O42" s="1"/>
      <c r="P42" s="1"/>
    </row>
    <row r="43" spans="1:16" ht="19.5" thickBot="1" x14ac:dyDescent="0.35">
      <c r="A43" s="230">
        <v>8</v>
      </c>
      <c r="B43" s="228" t="s">
        <v>80</v>
      </c>
      <c r="C43" s="254">
        <f>+H25</f>
        <v>5.9433962264150955</v>
      </c>
      <c r="D43" s="237" t="s">
        <v>148</v>
      </c>
      <c r="E43" s="253"/>
      <c r="F43" s="253"/>
      <c r="G43" s="1"/>
      <c r="I43" s="1"/>
      <c r="J43" s="1"/>
      <c r="K43" s="1"/>
      <c r="L43" s="1"/>
      <c r="M43" s="1"/>
      <c r="N43" s="1"/>
      <c r="O43" s="1"/>
      <c r="P43" s="1"/>
    </row>
    <row r="44" spans="1:16" ht="27" thickBot="1" x14ac:dyDescent="0.45">
      <c r="A44" s="47"/>
      <c r="B44" s="226"/>
      <c r="C44" s="255" t="s">
        <v>133</v>
      </c>
      <c r="D44" s="244" t="s">
        <v>149</v>
      </c>
      <c r="E44" s="256"/>
      <c r="F44" s="256"/>
      <c r="G44" s="257"/>
      <c r="I44" s="1"/>
      <c r="J44" s="1"/>
      <c r="K44" s="1"/>
      <c r="L44" s="1"/>
      <c r="M44" s="1"/>
      <c r="N44" s="1"/>
      <c r="O44" s="1"/>
      <c r="P44" s="1"/>
    </row>
    <row r="45" spans="1:16" ht="15.75" thickBot="1" x14ac:dyDescent="0.3">
      <c r="A45" s="1"/>
      <c r="B45" s="1"/>
      <c r="C45" s="243"/>
      <c r="D45" s="1"/>
      <c r="E45" s="1"/>
      <c r="F45" s="1"/>
      <c r="G45" s="1"/>
      <c r="I45" s="1"/>
      <c r="J45" s="1"/>
      <c r="K45" s="1"/>
      <c r="L45" s="1"/>
      <c r="M45" s="1"/>
      <c r="N45" s="1"/>
      <c r="O45" s="1"/>
      <c r="P45" s="1"/>
    </row>
    <row r="46" spans="1:16" ht="24" thickBot="1" x14ac:dyDescent="0.4">
      <c r="A46" s="1"/>
      <c r="B46" s="50" t="s">
        <v>152</v>
      </c>
      <c r="C46" s="7"/>
      <c r="D46" s="3"/>
      <c r="E46" s="49" t="s">
        <v>22</v>
      </c>
      <c r="F46" s="3"/>
      <c r="G46" s="8"/>
      <c r="I46" s="1"/>
      <c r="J46" s="1"/>
      <c r="K46" s="1"/>
      <c r="L46" s="1"/>
      <c r="M46" s="1"/>
      <c r="N46" s="1"/>
      <c r="O46" s="1"/>
      <c r="P46" s="1"/>
    </row>
    <row r="47" spans="1:16" ht="24" thickBot="1" x14ac:dyDescent="0.4">
      <c r="B47" s="9" t="s">
        <v>81</v>
      </c>
      <c r="C47" s="52"/>
      <c r="D47" s="52"/>
      <c r="E47" s="52"/>
      <c r="F47" s="52"/>
      <c r="G47" s="53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I48" s="1"/>
      <c r="J48" s="1"/>
      <c r="K48" s="1"/>
      <c r="L48" s="1"/>
      <c r="M48" s="1"/>
      <c r="N48" s="1"/>
      <c r="O48" s="1"/>
      <c r="P48" s="1"/>
    </row>
    <row r="49" spans="9:16" x14ac:dyDescent="0.25">
      <c r="I49" s="1"/>
      <c r="J49" s="1"/>
      <c r="K49" s="1"/>
      <c r="L49" s="1"/>
      <c r="M49" s="1"/>
      <c r="N49" s="1"/>
      <c r="O49" s="1"/>
      <c r="P49" s="1"/>
    </row>
    <row r="50" spans="9:16" x14ac:dyDescent="0.25">
      <c r="I50" s="1"/>
      <c r="J50" s="1"/>
      <c r="K50" s="1"/>
      <c r="L50" s="1"/>
      <c r="M50" s="1"/>
      <c r="N50" s="1"/>
      <c r="O50" s="1"/>
      <c r="P50" s="1"/>
    </row>
    <row r="51" spans="9:16" x14ac:dyDescent="0.25">
      <c r="I51" s="1"/>
      <c r="J51" s="1"/>
      <c r="K51" s="1"/>
      <c r="L51" s="1"/>
      <c r="M51" s="1"/>
      <c r="N51" s="1"/>
      <c r="O51" s="1"/>
      <c r="P51" s="1"/>
    </row>
    <row r="52" spans="9:16" x14ac:dyDescent="0.25">
      <c r="I52" s="1"/>
      <c r="J52" s="1"/>
      <c r="K52" s="1"/>
      <c r="L52" s="1"/>
      <c r="M52" s="1"/>
      <c r="N52" s="1"/>
      <c r="O52" s="1"/>
      <c r="P52" s="1"/>
    </row>
    <row r="53" spans="9:16" x14ac:dyDescent="0.25">
      <c r="I53" s="1"/>
      <c r="J53" s="1"/>
      <c r="K53" s="1"/>
      <c r="L53" s="1"/>
      <c r="M53" s="1"/>
      <c r="N53" s="1"/>
      <c r="O53" s="1"/>
      <c r="P53" s="1"/>
    </row>
    <row r="54" spans="9:16" x14ac:dyDescent="0.25">
      <c r="I54" s="1"/>
      <c r="J54" s="1"/>
      <c r="K54" s="1"/>
      <c r="L54" s="1"/>
      <c r="M54" s="1"/>
      <c r="N54" s="1"/>
      <c r="O54" s="1"/>
      <c r="P54" s="1"/>
    </row>
    <row r="55" spans="9:16" x14ac:dyDescent="0.25">
      <c r="I55" s="1"/>
      <c r="J55" s="1"/>
      <c r="K55" s="1"/>
      <c r="L55" s="1"/>
      <c r="M55" s="1"/>
      <c r="N55" s="1"/>
      <c r="O55" s="1"/>
      <c r="P55" s="1"/>
    </row>
    <row r="56" spans="9:16" x14ac:dyDescent="0.25">
      <c r="I56" s="1"/>
      <c r="J56" s="1"/>
      <c r="K56" s="1"/>
      <c r="L56" s="1"/>
      <c r="M56" s="1"/>
      <c r="N56" s="1"/>
      <c r="O56" s="1"/>
      <c r="P56" s="1"/>
    </row>
    <row r="57" spans="9:16" x14ac:dyDescent="0.25">
      <c r="I57" s="1"/>
      <c r="J57" s="1"/>
      <c r="K57" s="1"/>
      <c r="L57" s="1"/>
      <c r="M57" s="1"/>
      <c r="N57" s="1"/>
      <c r="O57" s="1"/>
      <c r="P57" s="1"/>
    </row>
    <row r="58" spans="9:16" x14ac:dyDescent="0.25">
      <c r="I58" s="1"/>
      <c r="J58" s="1"/>
      <c r="K58" s="1"/>
      <c r="L58" s="1"/>
      <c r="M58" s="1"/>
      <c r="N58" s="1"/>
      <c r="O58" s="1"/>
      <c r="P58" s="1"/>
    </row>
    <row r="59" spans="9:16" x14ac:dyDescent="0.25">
      <c r="I59" s="1"/>
      <c r="J59" s="1"/>
      <c r="K59" s="1"/>
      <c r="L59" s="1"/>
      <c r="M59" s="1"/>
      <c r="N59" s="1"/>
      <c r="O59" s="1"/>
      <c r="P59" s="1"/>
    </row>
    <row r="60" spans="9:16" x14ac:dyDescent="0.25">
      <c r="I60" s="1"/>
      <c r="J60" s="1"/>
      <c r="K60" s="1"/>
      <c r="L60" s="1"/>
      <c r="M60" s="1"/>
      <c r="N60" s="1"/>
      <c r="O60" s="1"/>
      <c r="P60" s="1"/>
    </row>
    <row r="61" spans="9:16" x14ac:dyDescent="0.25">
      <c r="I61" s="1"/>
      <c r="J61" s="1"/>
      <c r="K61" s="1"/>
      <c r="L61" s="1"/>
      <c r="M61" s="1"/>
      <c r="N61" s="1"/>
      <c r="O61" s="1"/>
      <c r="P61" s="1"/>
    </row>
    <row r="62" spans="9:16" x14ac:dyDescent="0.25">
      <c r="I62" s="1"/>
      <c r="J62" s="1"/>
      <c r="K62" s="1"/>
      <c r="L62" s="1"/>
      <c r="M62" s="1"/>
      <c r="N62" s="1"/>
      <c r="O62" s="1"/>
      <c r="P62" s="1"/>
    </row>
    <row r="63" spans="9:16" x14ac:dyDescent="0.25">
      <c r="I63" s="1"/>
      <c r="J63" s="1"/>
      <c r="K63" s="1"/>
      <c r="L63" s="1"/>
      <c r="M63" s="1"/>
      <c r="N63" s="1"/>
      <c r="O63" s="1"/>
      <c r="P63" s="1"/>
    </row>
    <row r="64" spans="9:16" x14ac:dyDescent="0.25">
      <c r="I64" s="1"/>
      <c r="J64" s="1"/>
      <c r="K64" s="1"/>
      <c r="L64" s="1"/>
      <c r="M64" s="1"/>
      <c r="N64" s="1"/>
      <c r="O64" s="1"/>
      <c r="P64" s="1"/>
    </row>
    <row r="65" spans="1:16" x14ac:dyDescent="0.25">
      <c r="I65" s="1"/>
      <c r="J65" s="1"/>
      <c r="K65" s="1"/>
      <c r="L65" s="1"/>
      <c r="M65" s="1"/>
      <c r="N65" s="1"/>
      <c r="O65" s="1"/>
      <c r="P65" s="1"/>
    </row>
    <row r="66" spans="1:16" x14ac:dyDescent="0.25">
      <c r="I66" s="1"/>
      <c r="J66" s="1"/>
      <c r="K66" s="1"/>
      <c r="L66" s="1"/>
      <c r="M66" s="1"/>
      <c r="N66" s="1"/>
      <c r="O66" s="1"/>
      <c r="P66" s="1"/>
    </row>
    <row r="67" spans="1:16" x14ac:dyDescent="0.25">
      <c r="I67" s="1"/>
      <c r="J67" s="1"/>
      <c r="K67" s="1"/>
      <c r="L67" s="1"/>
      <c r="M67" s="1"/>
      <c r="N67" s="1"/>
      <c r="O67" s="1"/>
      <c r="P67" s="1"/>
    </row>
    <row r="68" spans="1:16" x14ac:dyDescent="0.25">
      <c r="I68" s="1"/>
      <c r="J68" s="1"/>
      <c r="K68" s="1"/>
      <c r="L68" s="1"/>
      <c r="M68" s="1"/>
      <c r="N68" s="1"/>
      <c r="O68" s="1"/>
      <c r="P68" s="1"/>
    </row>
    <row r="69" spans="1:16" x14ac:dyDescent="0.25">
      <c r="I69" s="1"/>
      <c r="J69" s="1"/>
      <c r="K69" s="1"/>
      <c r="L69" s="1"/>
      <c r="M69" s="1"/>
      <c r="N69" s="1"/>
      <c r="O69" s="1"/>
      <c r="P69" s="1"/>
    </row>
    <row r="70" spans="1:16" x14ac:dyDescent="0.25">
      <c r="I70" s="1"/>
      <c r="J70" s="1"/>
      <c r="K70" s="1"/>
      <c r="L70" s="1"/>
      <c r="M70" s="1"/>
      <c r="N70" s="1"/>
      <c r="O70" s="1"/>
      <c r="P70" s="1"/>
    </row>
    <row r="71" spans="1:16" x14ac:dyDescent="0.25">
      <c r="I71" s="1"/>
      <c r="J71" s="1"/>
      <c r="K71" s="1"/>
      <c r="L71" s="1"/>
      <c r="M71" s="1"/>
      <c r="N71" s="1"/>
      <c r="O71" s="1"/>
      <c r="P71" s="1"/>
    </row>
    <row r="72" spans="1:16" x14ac:dyDescent="0.25">
      <c r="I72" s="1"/>
      <c r="J72" s="1"/>
      <c r="K72" s="1"/>
      <c r="L72" s="1"/>
      <c r="M72" s="1"/>
      <c r="N72" s="1"/>
      <c r="O72" s="1"/>
      <c r="P72" s="1"/>
    </row>
    <row r="73" spans="1:16" x14ac:dyDescent="0.25">
      <c r="I73" s="1"/>
      <c r="J73" s="1"/>
      <c r="K73" s="1"/>
      <c r="L73" s="1"/>
      <c r="M73" s="1"/>
      <c r="N73" s="1"/>
      <c r="O73" s="1"/>
      <c r="P73" s="1"/>
    </row>
    <row r="74" spans="1:16" x14ac:dyDescent="0.25">
      <c r="I74" s="1"/>
      <c r="J74" s="1"/>
      <c r="K74" s="1"/>
      <c r="L74" s="1"/>
      <c r="M74" s="1"/>
      <c r="N74" s="1"/>
      <c r="O74" s="1"/>
      <c r="P74" s="1"/>
    </row>
    <row r="75" spans="1:16" x14ac:dyDescent="0.25">
      <c r="I75" s="1"/>
      <c r="J75" s="1"/>
      <c r="K75" s="1"/>
      <c r="L75" s="1"/>
      <c r="M75" s="1"/>
      <c r="N75" s="1"/>
      <c r="O75" s="1"/>
      <c r="P75" s="1"/>
    </row>
    <row r="76" spans="1:16" x14ac:dyDescent="0.25">
      <c r="I76" s="1"/>
      <c r="J76" s="1"/>
      <c r="K76" s="1"/>
      <c r="L76" s="1"/>
      <c r="M76" s="1"/>
      <c r="N76" s="1"/>
      <c r="O76" s="1"/>
      <c r="P76" s="1"/>
    </row>
    <row r="77" spans="1:16" x14ac:dyDescent="0.25">
      <c r="I77" s="1"/>
      <c r="J77" s="1"/>
      <c r="K77" s="1"/>
      <c r="L77" s="1"/>
      <c r="M77" s="1"/>
      <c r="N77" s="1"/>
      <c r="O77" s="1"/>
      <c r="P77" s="1"/>
    </row>
    <row r="78" spans="1:16" x14ac:dyDescent="0.25"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I80" s="1"/>
      <c r="J80" s="1"/>
      <c r="K80" s="1"/>
      <c r="L80" s="1"/>
      <c r="M80" s="1"/>
      <c r="N80" s="1"/>
      <c r="O80" s="1"/>
      <c r="P80" s="1"/>
    </row>
    <row r="81" spans="1:7" ht="23.25" x14ac:dyDescent="0.35">
      <c r="A81" s="1"/>
      <c r="B81" s="11"/>
      <c r="C81" s="11"/>
      <c r="D81" s="11"/>
      <c r="E81" s="10"/>
      <c r="F81" s="10"/>
      <c r="G81" s="10"/>
    </row>
    <row r="82" spans="1:7" x14ac:dyDescent="0.25">
      <c r="A82" s="1"/>
    </row>
    <row r="83" spans="1:7" x14ac:dyDescent="0.25">
      <c r="A83" s="1"/>
    </row>
    <row r="84" spans="1:7" x14ac:dyDescent="0.25">
      <c r="A84" s="1"/>
    </row>
    <row r="85" spans="1:7" x14ac:dyDescent="0.25">
      <c r="A85" s="1"/>
    </row>
    <row r="86" spans="1:7" x14ac:dyDescent="0.25">
      <c r="A86" s="1"/>
    </row>
    <row r="87" spans="1:7" x14ac:dyDescent="0.25">
      <c r="A87" s="1"/>
    </row>
    <row r="88" spans="1:7" x14ac:dyDescent="0.25">
      <c r="A88" s="1"/>
    </row>
    <row r="89" spans="1:7" x14ac:dyDescent="0.25">
      <c r="A89" s="1"/>
    </row>
    <row r="90" spans="1:7" x14ac:dyDescent="0.25">
      <c r="A90" s="1"/>
    </row>
    <row r="91" spans="1:7" x14ac:dyDescent="0.25">
      <c r="A91" s="1"/>
    </row>
    <row r="92" spans="1:7" x14ac:dyDescent="0.25">
      <c r="A92" s="1"/>
    </row>
    <row r="93" spans="1:7" x14ac:dyDescent="0.25">
      <c r="A93" s="1"/>
    </row>
    <row r="94" spans="1:7" x14ac:dyDescent="0.25">
      <c r="A94" s="1"/>
    </row>
    <row r="95" spans="1:7" x14ac:dyDescent="0.25">
      <c r="A95" s="1"/>
    </row>
    <row r="96" spans="1:7" x14ac:dyDescent="0.25">
      <c r="A96" s="1"/>
    </row>
    <row r="97" spans="1:7" x14ac:dyDescent="0.25">
      <c r="A97" s="1"/>
    </row>
    <row r="98" spans="1:7" x14ac:dyDescent="0.25">
      <c r="A98" s="1"/>
    </row>
    <row r="99" spans="1:7" x14ac:dyDescent="0.25">
      <c r="A99" s="1"/>
    </row>
    <row r="100" spans="1:7" x14ac:dyDescent="0.25">
      <c r="A100" s="1"/>
    </row>
    <row r="101" spans="1:7" x14ac:dyDescent="0.25">
      <c r="A101" s="1"/>
    </row>
    <row r="102" spans="1:7" x14ac:dyDescent="0.25">
      <c r="A102" s="1"/>
    </row>
    <row r="103" spans="1:7" x14ac:dyDescent="0.25">
      <c r="A103" s="1"/>
    </row>
    <row r="104" spans="1:7" x14ac:dyDescent="0.25">
      <c r="A104" s="1"/>
    </row>
    <row r="105" spans="1:7" x14ac:dyDescent="0.25">
      <c r="A105" s="1"/>
    </row>
    <row r="106" spans="1:7" x14ac:dyDescent="0.25">
      <c r="A106" s="1"/>
    </row>
    <row r="107" spans="1:7" x14ac:dyDescent="0.25">
      <c r="A107" s="1"/>
    </row>
    <row r="108" spans="1:7" x14ac:dyDescent="0.25">
      <c r="A108" s="1"/>
    </row>
    <row r="109" spans="1:7" x14ac:dyDescent="0.25">
      <c r="A109" s="1"/>
    </row>
    <row r="110" spans="1:7" x14ac:dyDescent="0.25">
      <c r="A110" s="1"/>
    </row>
    <row r="111" spans="1:7" x14ac:dyDescent="0.25">
      <c r="A111" s="1"/>
    </row>
    <row r="112" spans="1:7" ht="23.25" x14ac:dyDescent="0.35">
      <c r="A112" s="1"/>
      <c r="B112" s="11"/>
      <c r="C112" s="11"/>
      <c r="D112" s="11"/>
      <c r="E112" s="10"/>
      <c r="F112" s="10"/>
      <c r="G112" s="10"/>
    </row>
    <row r="113" spans="1:1" x14ac:dyDescent="0.25">
      <c r="A113" s="1"/>
    </row>
  </sheetData>
  <sheetProtection sheet="1" objects="1" scenarios="1"/>
  <hyperlinks>
    <hyperlink ref="B35" r:id="rId1"/>
  </hyperlinks>
  <pageMargins left="0.11811023622047245" right="0.70866141732283472" top="0.55118110236220474" bottom="0" header="0" footer="0.31496062992125984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MODE D'EMPLOI- REM</vt:lpstr>
      <vt:lpstr>calculateur 2009-2012 tx rentab</vt:lpstr>
      <vt:lpstr>'calculateur 2009-2012 tx rentab'!Zone_d_impression</vt:lpstr>
      <vt:lpstr>'MODE D''EMPLOI- REM'!Zone_d_impression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2019-03-02T14:36:46Z</cp:lastPrinted>
  <dcterms:created xsi:type="dcterms:W3CDTF">2019-01-08T23:24:29Z</dcterms:created>
  <dcterms:modified xsi:type="dcterms:W3CDTF">2019-03-02T14:45:11Z</dcterms:modified>
</cp:coreProperties>
</file>